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935" windowHeight="11955"/>
  </bookViews>
  <sheets>
    <sheet name="7 мес." sheetId="1" r:id="rId1"/>
  </sheets>
  <externalReferences>
    <externalReference r:id="rId2"/>
  </externalReferences>
  <definedNames>
    <definedName name="_xlnm.Print_Titles" localSheetId="0">'7 мес.'!#REF!</definedName>
    <definedName name="_xlnm.Print_Area" localSheetId="0">'7 мес.'!$A$1:$AX$36</definedName>
  </definedNames>
  <calcPr calcId="125725"/>
</workbook>
</file>

<file path=xl/calcChain.xml><?xml version="1.0" encoding="utf-8"?>
<calcChain xmlns="http://schemas.openxmlformats.org/spreadsheetml/2006/main">
  <c r="K36" i="1"/>
  <c r="J36"/>
  <c r="I36"/>
  <c r="H36"/>
  <c r="G36"/>
  <c r="F36"/>
  <c r="E36"/>
  <c r="C36"/>
  <c r="AK35"/>
  <c r="AQ35" s="1"/>
  <c r="AJ35"/>
  <c r="W35"/>
  <c r="AP35" s="1"/>
  <c r="AR35" s="1"/>
  <c r="T35"/>
  <c r="Z35" s="1"/>
  <c r="R35"/>
  <c r="AE35" s="1"/>
  <c r="Q35"/>
  <c r="P35"/>
  <c r="AD35" s="1"/>
  <c r="AF35" s="1"/>
  <c r="L35"/>
  <c r="AK34"/>
  <c r="AQ34" s="1"/>
  <c r="AJ34"/>
  <c r="W34"/>
  <c r="AP34" s="1"/>
  <c r="AR34" s="1"/>
  <c r="T34"/>
  <c r="R34"/>
  <c r="AE34" s="1"/>
  <c r="Q34"/>
  <c r="P34"/>
  <c r="AD34" s="1"/>
  <c r="AF34" s="1"/>
  <c r="L34"/>
  <c r="AK33"/>
  <c r="AJ33"/>
  <c r="Y33"/>
  <c r="AQ33" s="1"/>
  <c r="W33"/>
  <c r="AP33" s="1"/>
  <c r="T33"/>
  <c r="Z33" s="1"/>
  <c r="R33"/>
  <c r="Q33"/>
  <c r="P33"/>
  <c r="AD33" s="1"/>
  <c r="L33"/>
  <c r="AK32"/>
  <c r="AJ32"/>
  <c r="Y32"/>
  <c r="AQ32" s="1"/>
  <c r="W32"/>
  <c r="AP32" s="1"/>
  <c r="AR32" s="1"/>
  <c r="T32"/>
  <c r="R32"/>
  <c r="AE32" s="1"/>
  <c r="Q32"/>
  <c r="P32"/>
  <c r="AD32" s="1"/>
  <c r="AF32" s="1"/>
  <c r="L32"/>
  <c r="AK31"/>
  <c r="AJ31"/>
  <c r="Y31"/>
  <c r="AQ31" s="1"/>
  <c r="W31"/>
  <c r="AP31" s="1"/>
  <c r="T31"/>
  <c r="Z31" s="1"/>
  <c r="R31"/>
  <c r="Q31"/>
  <c r="P31"/>
  <c r="AD31" s="1"/>
  <c r="L31"/>
  <c r="AK30"/>
  <c r="AJ30"/>
  <c r="AV30" s="1"/>
  <c r="Y30"/>
  <c r="AQ30" s="1"/>
  <c r="X30"/>
  <c r="W30"/>
  <c r="T30"/>
  <c r="Z30" s="1"/>
  <c r="R30"/>
  <c r="AE30" s="1"/>
  <c r="Q30"/>
  <c r="P30"/>
  <c r="AD30" s="1"/>
  <c r="AF30" s="1"/>
  <c r="L30"/>
  <c r="AK29"/>
  <c r="AJ29"/>
  <c r="Y29"/>
  <c r="AQ29" s="1"/>
  <c r="W29"/>
  <c r="AP29" s="1"/>
  <c r="AR29" s="1"/>
  <c r="T29"/>
  <c r="S29"/>
  <c r="R29"/>
  <c r="AE29" s="1"/>
  <c r="Q29"/>
  <c r="P29"/>
  <c r="AD29" s="1"/>
  <c r="AF29" s="1"/>
  <c r="L29"/>
  <c r="AK28"/>
  <c r="AJ28"/>
  <c r="Y28"/>
  <c r="AQ28" s="1"/>
  <c r="X28"/>
  <c r="W28"/>
  <c r="AP28" s="1"/>
  <c r="AR28" s="1"/>
  <c r="T28"/>
  <c r="Z28" s="1"/>
  <c r="R28"/>
  <c r="AE28" s="1"/>
  <c r="Q28"/>
  <c r="P28"/>
  <c r="AD28" s="1"/>
  <c r="AF28" s="1"/>
  <c r="L28"/>
  <c r="AK27"/>
  <c r="AJ27"/>
  <c r="Y27"/>
  <c r="AQ27" s="1"/>
  <c r="W27"/>
  <c r="AP27" s="1"/>
  <c r="T27"/>
  <c r="Z27" s="1"/>
  <c r="R27"/>
  <c r="AE27" s="1"/>
  <c r="Q27"/>
  <c r="P27"/>
  <c r="AD27" s="1"/>
  <c r="AF27" s="1"/>
  <c r="L27"/>
  <c r="AK26"/>
  <c r="AJ26"/>
  <c r="Y26"/>
  <c r="AQ26" s="1"/>
  <c r="W26"/>
  <c r="AP26" s="1"/>
  <c r="T26"/>
  <c r="Z26" s="1"/>
  <c r="R26"/>
  <c r="AE26" s="1"/>
  <c r="Q26"/>
  <c r="P26"/>
  <c r="AD26" s="1"/>
  <c r="AF26" s="1"/>
  <c r="L26"/>
  <c r="AK25"/>
  <c r="AJ25"/>
  <c r="AI25"/>
  <c r="AH25"/>
  <c r="Y25"/>
  <c r="AQ25" s="1"/>
  <c r="W25"/>
  <c r="AP25" s="1"/>
  <c r="V25"/>
  <c r="AO25" s="1"/>
  <c r="U25"/>
  <c r="AN25" s="1"/>
  <c r="R25"/>
  <c r="AE25" s="1"/>
  <c r="Q25"/>
  <c r="P25"/>
  <c r="AD25" s="1"/>
  <c r="O25"/>
  <c r="AC25" s="1"/>
  <c r="N25"/>
  <c r="M25" s="1"/>
  <c r="S25" s="1"/>
  <c r="D25"/>
  <c r="L25" s="1"/>
  <c r="AK24"/>
  <c r="AJ24"/>
  <c r="AI24"/>
  <c r="AH24"/>
  <c r="AG24"/>
  <c r="Y24"/>
  <c r="AQ24" s="1"/>
  <c r="W24"/>
  <c r="AP24" s="1"/>
  <c r="V24"/>
  <c r="AO24" s="1"/>
  <c r="U24"/>
  <c r="AN24" s="1"/>
  <c r="AM24" s="1"/>
  <c r="AR24" s="1"/>
  <c r="R24"/>
  <c r="AE24" s="1"/>
  <c r="Q24"/>
  <c r="P24"/>
  <c r="AD24" s="1"/>
  <c r="O24"/>
  <c r="AC24" s="1"/>
  <c r="N24"/>
  <c r="AB24" s="1"/>
  <c r="M24"/>
  <c r="S24" s="1"/>
  <c r="D24"/>
  <c r="L24" s="1"/>
  <c r="AK23"/>
  <c r="AJ23"/>
  <c r="AI23"/>
  <c r="AH23"/>
  <c r="AG23"/>
  <c r="Y23"/>
  <c r="AQ23" s="1"/>
  <c r="W23"/>
  <c r="AP23" s="1"/>
  <c r="V23"/>
  <c r="AO23" s="1"/>
  <c r="U23"/>
  <c r="AN23" s="1"/>
  <c r="R23"/>
  <c r="AE23" s="1"/>
  <c r="Q23"/>
  <c r="P23"/>
  <c r="AD23" s="1"/>
  <c r="O23"/>
  <c r="AC23" s="1"/>
  <c r="N23"/>
  <c r="AB23" s="1"/>
  <c r="AA23" s="1"/>
  <c r="AF23" s="1"/>
  <c r="M23"/>
  <c r="S23" s="1"/>
  <c r="D23"/>
  <c r="L23" s="1"/>
  <c r="AK22"/>
  <c r="AJ22"/>
  <c r="AI22"/>
  <c r="AH22"/>
  <c r="AG22" s="1"/>
  <c r="Y22"/>
  <c r="AQ22" s="1"/>
  <c r="W22"/>
  <c r="AP22" s="1"/>
  <c r="V22"/>
  <c r="AO22" s="1"/>
  <c r="U22"/>
  <c r="AN22" s="1"/>
  <c r="AM22" s="1"/>
  <c r="AR22" s="1"/>
  <c r="R22"/>
  <c r="AE22" s="1"/>
  <c r="Q22"/>
  <c r="P22"/>
  <c r="AD22" s="1"/>
  <c r="O22"/>
  <c r="AC22" s="1"/>
  <c r="N22"/>
  <c r="AB22" s="1"/>
  <c r="M22"/>
  <c r="S22" s="1"/>
  <c r="D22"/>
  <c r="L22" s="1"/>
  <c r="AK21"/>
  <c r="AJ21"/>
  <c r="Y21"/>
  <c r="AQ21" s="1"/>
  <c r="W21"/>
  <c r="AP21" s="1"/>
  <c r="V21"/>
  <c r="U21"/>
  <c r="R21"/>
  <c r="AE21" s="1"/>
  <c r="Q21"/>
  <c r="P21"/>
  <c r="AD21" s="1"/>
  <c r="AF21" s="1"/>
  <c r="O21"/>
  <c r="N21"/>
  <c r="L21"/>
  <c r="AK20"/>
  <c r="AJ20"/>
  <c r="Y20"/>
  <c r="AQ20" s="1"/>
  <c r="W20"/>
  <c r="AP20" s="1"/>
  <c r="V20"/>
  <c r="U20"/>
  <c r="R20"/>
  <c r="AE20" s="1"/>
  <c r="Q20"/>
  <c r="P20"/>
  <c r="AD20" s="1"/>
  <c r="AF20" s="1"/>
  <c r="O20"/>
  <c r="N20"/>
  <c r="L20"/>
  <c r="AK19"/>
  <c r="AW19" s="1"/>
  <c r="AJ19"/>
  <c r="AI19"/>
  <c r="AU19" s="1"/>
  <c r="AH19"/>
  <c r="AG19"/>
  <c r="AL19" s="1"/>
  <c r="Y19"/>
  <c r="X19" s="1"/>
  <c r="W19"/>
  <c r="AP19" s="1"/>
  <c r="V19"/>
  <c r="U19"/>
  <c r="AN19" s="1"/>
  <c r="R19"/>
  <c r="AE19" s="1"/>
  <c r="Q19"/>
  <c r="P19"/>
  <c r="O19"/>
  <c r="AC19" s="1"/>
  <c r="N19"/>
  <c r="M19"/>
  <c r="S19" s="1"/>
  <c r="D19"/>
  <c r="L19" s="1"/>
  <c r="AK18"/>
  <c r="AW18" s="1"/>
  <c r="AJ18"/>
  <c r="AI18"/>
  <c r="AU18" s="1"/>
  <c r="AH18"/>
  <c r="AG18"/>
  <c r="AL18" s="1"/>
  <c r="Y18"/>
  <c r="X18" s="1"/>
  <c r="W18"/>
  <c r="AP18" s="1"/>
  <c r="V18"/>
  <c r="U18"/>
  <c r="AN18" s="1"/>
  <c r="R18"/>
  <c r="AE18" s="1"/>
  <c r="Q18"/>
  <c r="P18"/>
  <c r="O18"/>
  <c r="AC18" s="1"/>
  <c r="N18"/>
  <c r="D18"/>
  <c r="L18" s="1"/>
  <c r="AK17"/>
  <c r="AJ17"/>
  <c r="AI17"/>
  <c r="AH17"/>
  <c r="AG17" s="1"/>
  <c r="Y17"/>
  <c r="AQ17" s="1"/>
  <c r="W17"/>
  <c r="AP17" s="1"/>
  <c r="V17"/>
  <c r="AO17" s="1"/>
  <c r="U17"/>
  <c r="AN17" s="1"/>
  <c r="AM17" s="1"/>
  <c r="AR17" s="1"/>
  <c r="R17"/>
  <c r="AE17" s="1"/>
  <c r="Q17"/>
  <c r="P17"/>
  <c r="AD17" s="1"/>
  <c r="O17"/>
  <c r="AC17" s="1"/>
  <c r="N17"/>
  <c r="AB17" s="1"/>
  <c r="D17"/>
  <c r="L17" s="1"/>
  <c r="AK16"/>
  <c r="AJ16"/>
  <c r="AI16"/>
  <c r="AH16"/>
  <c r="Y16"/>
  <c r="AQ16" s="1"/>
  <c r="W16"/>
  <c r="AP16" s="1"/>
  <c r="V16"/>
  <c r="AO16" s="1"/>
  <c r="U16"/>
  <c r="AN16" s="1"/>
  <c r="R16"/>
  <c r="AE16" s="1"/>
  <c r="Q16"/>
  <c r="P16"/>
  <c r="AD16" s="1"/>
  <c r="O16"/>
  <c r="AC16" s="1"/>
  <c r="N16"/>
  <c r="AB16" s="1"/>
  <c r="D16"/>
  <c r="L16" s="1"/>
  <c r="AK15"/>
  <c r="AJ15"/>
  <c r="AI15"/>
  <c r="AH15"/>
  <c r="Y15"/>
  <c r="AQ15" s="1"/>
  <c r="W15"/>
  <c r="AP15" s="1"/>
  <c r="V15"/>
  <c r="AO15" s="1"/>
  <c r="U15"/>
  <c r="AN15" s="1"/>
  <c r="R15"/>
  <c r="AE15" s="1"/>
  <c r="Q15"/>
  <c r="P15"/>
  <c r="AD15" s="1"/>
  <c r="O15"/>
  <c r="AC15" s="1"/>
  <c r="N15"/>
  <c r="AB15" s="1"/>
  <c r="D15"/>
  <c r="L15" s="1"/>
  <c r="AK14"/>
  <c r="AJ14"/>
  <c r="AI14"/>
  <c r="AH14"/>
  <c r="Y14"/>
  <c r="Y36" s="1"/>
  <c r="Y38" s="1"/>
  <c r="W14"/>
  <c r="W36" s="1"/>
  <c r="V14"/>
  <c r="AO14" s="1"/>
  <c r="U14"/>
  <c r="AN14" s="1"/>
  <c r="R14"/>
  <c r="AE14" s="1"/>
  <c r="Q14"/>
  <c r="Q36" s="1"/>
  <c r="P14"/>
  <c r="P36" s="1"/>
  <c r="O14"/>
  <c r="AC14" s="1"/>
  <c r="N14"/>
  <c r="M14" s="1"/>
  <c r="S14" s="1"/>
  <c r="D14"/>
  <c r="L14" s="1"/>
  <c r="AK13"/>
  <c r="AJ13"/>
  <c r="AI13"/>
  <c r="AH13"/>
  <c r="AE13"/>
  <c r="AD13"/>
  <c r="V13"/>
  <c r="AO13" s="1"/>
  <c r="U13"/>
  <c r="O13"/>
  <c r="AC13" s="1"/>
  <c r="N13"/>
  <c r="D13"/>
  <c r="L13" s="1"/>
  <c r="AK12"/>
  <c r="AJ12"/>
  <c r="AI12"/>
  <c r="AH12"/>
  <c r="AT12" s="1"/>
  <c r="AE12"/>
  <c r="AD12"/>
  <c r="V12"/>
  <c r="AO12" s="1"/>
  <c r="U12"/>
  <c r="O12"/>
  <c r="AC12" s="1"/>
  <c r="N12"/>
  <c r="AB12" s="1"/>
  <c r="M12"/>
  <c r="S12" s="1"/>
  <c r="D12"/>
  <c r="L12" s="1"/>
  <c r="AK11"/>
  <c r="AJ11"/>
  <c r="AI11"/>
  <c r="AU11" s="1"/>
  <c r="AH11"/>
  <c r="AG11"/>
  <c r="AE11"/>
  <c r="AD11"/>
  <c r="V11"/>
  <c r="U11"/>
  <c r="AN11" s="1"/>
  <c r="O11"/>
  <c r="AC11" s="1"/>
  <c r="N11"/>
  <c r="L11"/>
  <c r="D11"/>
  <c r="AK10"/>
  <c r="AK36" s="1"/>
  <c r="AW36" s="1"/>
  <c r="AJ10"/>
  <c r="AJ36" s="1"/>
  <c r="AI10"/>
  <c r="AI36" s="1"/>
  <c r="AH10"/>
  <c r="AH36" s="1"/>
  <c r="AE10"/>
  <c r="AD10"/>
  <c r="V10"/>
  <c r="V36" s="1"/>
  <c r="U10"/>
  <c r="U36" s="1"/>
  <c r="O10"/>
  <c r="O36" s="1"/>
  <c r="N10"/>
  <c r="N36" s="1"/>
  <c r="L10"/>
  <c r="L36" s="1"/>
  <c r="D10"/>
  <c r="D36" s="1"/>
  <c r="AU13" l="1"/>
  <c r="AT14"/>
  <c r="AV14"/>
  <c r="AT15"/>
  <c r="AV15"/>
  <c r="AT16"/>
  <c r="AV16"/>
  <c r="AU17"/>
  <c r="AB18"/>
  <c r="AD18"/>
  <c r="AO18"/>
  <c r="AT18"/>
  <c r="AV18"/>
  <c r="AB19"/>
  <c r="AD19"/>
  <c r="AO19"/>
  <c r="AT19"/>
  <c r="AV19"/>
  <c r="T20"/>
  <c r="Z20" s="1"/>
  <c r="AV20"/>
  <c r="T21"/>
  <c r="Z21" s="1"/>
  <c r="AV21"/>
  <c r="AU22"/>
  <c r="AW22"/>
  <c r="AU23"/>
  <c r="AW23"/>
  <c r="AU24"/>
  <c r="AW24"/>
  <c r="AU25"/>
  <c r="AW25"/>
  <c r="AV26"/>
  <c r="Z29"/>
  <c r="AP30"/>
  <c r="AR30" s="1"/>
  <c r="AE31"/>
  <c r="AF31" s="1"/>
  <c r="AV31"/>
  <c r="Z32"/>
  <c r="AW32"/>
  <c r="AF33"/>
  <c r="AE33"/>
  <c r="AV33"/>
  <c r="Z34"/>
  <c r="AV34"/>
  <c r="AV35"/>
  <c r="AB11"/>
  <c r="AA11" s="1"/>
  <c r="AF11" s="1"/>
  <c r="T11"/>
  <c r="Z11" s="1"/>
  <c r="AO11"/>
  <c r="AT11"/>
  <c r="AA12"/>
  <c r="AF12" s="1"/>
  <c r="T12"/>
  <c r="Z12" s="1"/>
  <c r="AG12"/>
  <c r="AU12"/>
  <c r="M13"/>
  <c r="S13" s="1"/>
  <c r="T13"/>
  <c r="Z13" s="1"/>
  <c r="AG13"/>
  <c r="AM14"/>
  <c r="AG14"/>
  <c r="AU14"/>
  <c r="AW14"/>
  <c r="M15"/>
  <c r="S15" s="1"/>
  <c r="AM15"/>
  <c r="AR15" s="1"/>
  <c r="AG15"/>
  <c r="AU15"/>
  <c r="AW15"/>
  <c r="M16"/>
  <c r="S16" s="1"/>
  <c r="AM16"/>
  <c r="AR16" s="1"/>
  <c r="AG16"/>
  <c r="AU16"/>
  <c r="AW16"/>
  <c r="M17"/>
  <c r="S17" s="1"/>
  <c r="AV17"/>
  <c r="AM18"/>
  <c r="AM19"/>
  <c r="AW20"/>
  <c r="AV22"/>
  <c r="AT23"/>
  <c r="AV23"/>
  <c r="AA24"/>
  <c r="AF24" s="1"/>
  <c r="AT24"/>
  <c r="AV24"/>
  <c r="AM25"/>
  <c r="AR25" s="1"/>
  <c r="AG25"/>
  <c r="AV25"/>
  <c r="AV27"/>
  <c r="AV28"/>
  <c r="AV29"/>
  <c r="AV32"/>
  <c r="AW33"/>
  <c r="M10"/>
  <c r="T10"/>
  <c r="AC10"/>
  <c r="AC36" s="1"/>
  <c r="AG10"/>
  <c r="AO10"/>
  <c r="AO36" s="1"/>
  <c r="AU10"/>
  <c r="M11"/>
  <c r="S11" s="1"/>
  <c r="AM11"/>
  <c r="AR11" s="1"/>
  <c r="AA15"/>
  <c r="AF15" s="1"/>
  <c r="AA16"/>
  <c r="AF16" s="1"/>
  <c r="AA17"/>
  <c r="AF17" s="1"/>
  <c r="AA18"/>
  <c r="AF18" s="1"/>
  <c r="AA19"/>
  <c r="AF19" s="1"/>
  <c r="AR20"/>
  <c r="AR21"/>
  <c r="AA22"/>
  <c r="AF22" s="1"/>
  <c r="AM23"/>
  <c r="AR23" s="1"/>
  <c r="AR26"/>
  <c r="AR31"/>
  <c r="AR33"/>
  <c r="AV36"/>
  <c r="AS13"/>
  <c r="AL13"/>
  <c r="AX13" s="1"/>
  <c r="AL17"/>
  <c r="AL22"/>
  <c r="AL25"/>
  <c r="AB10"/>
  <c r="AN10"/>
  <c r="AT10"/>
  <c r="AS12"/>
  <c r="AR27"/>
  <c r="AL11"/>
  <c r="AX11" s="1"/>
  <c r="AL12"/>
  <c r="AX12" s="1"/>
  <c r="AN12"/>
  <c r="AM12" s="1"/>
  <c r="AR12" s="1"/>
  <c r="AB13"/>
  <c r="AA13" s="1"/>
  <c r="AF13" s="1"/>
  <c r="AN13"/>
  <c r="AM13" s="1"/>
  <c r="AR13" s="1"/>
  <c r="AT13"/>
  <c r="T14"/>
  <c r="Z14" s="1"/>
  <c r="X14"/>
  <c r="AB14"/>
  <c r="AA14" s="1"/>
  <c r="AF14" s="1"/>
  <c r="AD14"/>
  <c r="AD36" s="1"/>
  <c r="AL14"/>
  <c r="AX14" s="1"/>
  <c r="AP14"/>
  <c r="AP36" s="1"/>
  <c r="T15"/>
  <c r="Z15" s="1"/>
  <c r="X15"/>
  <c r="AL15"/>
  <c r="AX15" s="1"/>
  <c r="T16"/>
  <c r="Z16" s="1"/>
  <c r="X16"/>
  <c r="AL16"/>
  <c r="AX16" s="1"/>
  <c r="T17"/>
  <c r="Z17" s="1"/>
  <c r="X17"/>
  <c r="AT17"/>
  <c r="M18"/>
  <c r="S18" s="1"/>
  <c r="AQ18"/>
  <c r="AR18" s="1"/>
  <c r="AQ19"/>
  <c r="AR19" s="1"/>
  <c r="S20"/>
  <c r="S21"/>
  <c r="T22"/>
  <c r="Z22" s="1"/>
  <c r="X22"/>
  <c r="AT22"/>
  <c r="T23"/>
  <c r="Z23" s="1"/>
  <c r="X23"/>
  <c r="AL23"/>
  <c r="AX23" s="1"/>
  <c r="T24"/>
  <c r="Z24" s="1"/>
  <c r="X24"/>
  <c r="AL24"/>
  <c r="AX24" s="1"/>
  <c r="T25"/>
  <c r="Z25" s="1"/>
  <c r="X25"/>
  <c r="AB25"/>
  <c r="AA25" s="1"/>
  <c r="AF25" s="1"/>
  <c r="AT25"/>
  <c r="X26"/>
  <c r="AL26"/>
  <c r="AX26" s="1"/>
  <c r="S27"/>
  <c r="AL28"/>
  <c r="AX28" s="1"/>
  <c r="AL30"/>
  <c r="AX30" s="1"/>
  <c r="S31"/>
  <c r="X32"/>
  <c r="AL32"/>
  <c r="AX32" s="1"/>
  <c r="X33"/>
  <c r="AL33"/>
  <c r="AX33" s="1"/>
  <c r="AL34"/>
  <c r="AX34" s="1"/>
  <c r="S35"/>
  <c r="R36"/>
  <c r="AQ14"/>
  <c r="AQ36" s="1"/>
  <c r="T18"/>
  <c r="Z18" s="1"/>
  <c r="AX18" s="1"/>
  <c r="T19"/>
  <c r="Z19" s="1"/>
  <c r="AX19" s="1"/>
  <c r="X20"/>
  <c r="AL20"/>
  <c r="AX20" s="1"/>
  <c r="X21"/>
  <c r="AL21"/>
  <c r="AX21" s="1"/>
  <c r="S26"/>
  <c r="X27"/>
  <c r="AL27"/>
  <c r="AX27" s="1"/>
  <c r="S28"/>
  <c r="X29"/>
  <c r="AL29"/>
  <c r="AX29" s="1"/>
  <c r="S30"/>
  <c r="X31"/>
  <c r="AL31"/>
  <c r="AX31" s="1"/>
  <c r="S32"/>
  <c r="S33"/>
  <c r="S34"/>
  <c r="AL35"/>
  <c r="AX35" s="1"/>
  <c r="AE36" l="1"/>
  <c r="AS11"/>
  <c r="AN36"/>
  <c r="AM10"/>
  <c r="AB36"/>
  <c r="AA10"/>
  <c r="M36"/>
  <c r="S10"/>
  <c r="S36" s="1"/>
  <c r="AS16"/>
  <c r="AS14"/>
  <c r="AS25"/>
  <c r="AS22"/>
  <c r="AS17"/>
  <c r="AS24"/>
  <c r="AG36"/>
  <c r="AL10"/>
  <c r="AS10"/>
  <c r="T36"/>
  <c r="Z10"/>
  <c r="Z36" s="1"/>
  <c r="AS19"/>
  <c r="AS18"/>
  <c r="X36"/>
  <c r="AS15"/>
  <c r="AR14"/>
  <c r="AX25"/>
  <c r="AX22"/>
  <c r="AX17"/>
  <c r="AS23"/>
  <c r="AS36" l="1"/>
  <c r="AL36"/>
  <c r="AX36" s="1"/>
  <c r="AA36"/>
  <c r="AF36" s="1"/>
  <c r="AF10"/>
  <c r="AM36"/>
  <c r="AR36" s="1"/>
  <c r="AR10"/>
  <c r="AX10"/>
</calcChain>
</file>

<file path=xl/sharedStrings.xml><?xml version="1.0" encoding="utf-8"?>
<sst xmlns="http://schemas.openxmlformats.org/spreadsheetml/2006/main" count="117" uniqueCount="58">
  <si>
    <t xml:space="preserve"> Программа модернизации здравоохранения РА на 2012 г.</t>
  </si>
  <si>
    <t>№п/п</t>
  </si>
  <si>
    <t>Наименование                                           медицинского учреждения</t>
  </si>
  <si>
    <t xml:space="preserve">План на 2012 год  с учетом изменений </t>
  </si>
  <si>
    <t xml:space="preserve"> План на  7 месяцев</t>
  </si>
  <si>
    <t xml:space="preserve">Поступило из МСК на </t>
  </si>
  <si>
    <t>Отклонение (план на текущий период - финансирование)</t>
  </si>
  <si>
    <t>Израсходовано МО по ПМЗ РА</t>
  </si>
  <si>
    <t>Отклонение (поступило из МСК - израсходовано МО)</t>
  </si>
  <si>
    <t>% выполнения (израсходовано МО к поступлению из МСК)</t>
  </si>
  <si>
    <t>2011 год</t>
  </si>
  <si>
    <t>Внедрение стандартов МП</t>
  </si>
  <si>
    <t>Повышение доступности амбулаторной помощи</t>
  </si>
  <si>
    <t>Проведение диспансеризации 14-летних подростков</t>
  </si>
  <si>
    <t xml:space="preserve">ВСЕГО               </t>
  </si>
  <si>
    <t>Объемы    (кол-во законч-х случаев)</t>
  </si>
  <si>
    <t>Финансовые средства (тыс. руб.)</t>
  </si>
  <si>
    <t>Объемы (кол-во посещ.)</t>
  </si>
  <si>
    <t>Сумма, расчитанная на объемы (тыс. руб.)</t>
  </si>
  <si>
    <t>Финансовые средства утв ПМЗ (тыс. руб.)</t>
  </si>
  <si>
    <t>кол-во (чел)</t>
  </si>
  <si>
    <t>ФФОМС утв ПМЗ (тыс. руб.)</t>
  </si>
  <si>
    <t>ФФОМС (тыс. руб.)</t>
  </si>
  <si>
    <t>Повышение доступности АП</t>
  </si>
  <si>
    <t>ДД 14-лет</t>
  </si>
  <si>
    <t>ВСЕГО</t>
  </si>
  <si>
    <t>в том числе:</t>
  </si>
  <si>
    <t>ФФОМС</t>
  </si>
  <si>
    <t>ТФОМС</t>
  </si>
  <si>
    <t>6=2+3+4+5</t>
  </si>
  <si>
    <t>5=2+3+4</t>
  </si>
  <si>
    <t>ГБУЗ РА "АР КБ"</t>
  </si>
  <si>
    <t>ГБУЗ РА «АРКОД»</t>
  </si>
  <si>
    <t>ГБУЗ РА «АРДКБ»</t>
  </si>
  <si>
    <t>МБУЗ«МГКБ»</t>
  </si>
  <si>
    <t>МБУ «Адыгейская ЦГБ»</t>
  </si>
  <si>
    <t>МБУ «ЦРБ Майкопского района»</t>
  </si>
  <si>
    <t xml:space="preserve">МБУЗ «Кошехабльская ЦРБ» </t>
  </si>
  <si>
    <t xml:space="preserve">МБУЗ «Элитовская РБ» </t>
  </si>
  <si>
    <t>МБУЗ «Тахтамукайская ЦРБ»</t>
  </si>
  <si>
    <t>МБУЗ «Энемская РБ»</t>
  </si>
  <si>
    <t>МБУЗ "Яблоновская пол-ка"</t>
  </si>
  <si>
    <t>МБУЗ "Афипсипская УБ"</t>
  </si>
  <si>
    <t>МБУЗ «Гиагинская ЦРБ»</t>
  </si>
  <si>
    <t>МБУ «Красногвардейская ЦРБ»</t>
  </si>
  <si>
    <t>МБУЗ «Шовгеновская ЦРБ»</t>
  </si>
  <si>
    <t>МБУ «Теучежская ЦРБ»</t>
  </si>
  <si>
    <t>МБУЗ "Майкопская городская п-ка №1"</t>
  </si>
  <si>
    <t>МБУЗ "Майкопская городская п-ка №2"</t>
  </si>
  <si>
    <t>МБУЗ "Майкопская городская п-ка №3"</t>
  </si>
  <si>
    <t>МБУЗ "Майкопская городская п-ка №4"</t>
  </si>
  <si>
    <t>МБУЗ "Майкопская городская п-ка №5"</t>
  </si>
  <si>
    <t>МБУЗ "Майкопская городская п-ка №6"</t>
  </si>
  <si>
    <t>МБУЗ "Майкопская городская дет. п-ка №1"</t>
  </si>
  <si>
    <t>МБУЗ "Майкопская городская дет. п-ка №2"</t>
  </si>
  <si>
    <t>МБУЗ "Амбулатория п.Западный"</t>
  </si>
  <si>
    <t>МБУЗ "Ханская УБ"</t>
  </si>
  <si>
    <t>ИТОГО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</si>
</sst>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0000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Alignment="1">
      <alignment wrapText="1"/>
    </xf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5" fillId="0" borderId="0" xfId="0" applyNumberFormat="1" applyFont="1"/>
    <xf numFmtId="0" fontId="6" fillId="0" borderId="0" xfId="0" applyFont="1" applyFill="1"/>
    <xf numFmtId="0" fontId="6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" fontId="9" fillId="0" borderId="36" xfId="0" applyNumberFormat="1" applyFont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37" xfId="0" applyNumberFormat="1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1" fontId="9" fillId="2" borderId="38" xfId="0" applyNumberFormat="1" applyFont="1" applyFill="1" applyBorder="1" applyAlignment="1">
      <alignment horizontal="center" vertical="center"/>
    </xf>
    <xf numFmtId="1" fontId="9" fillId="0" borderId="38" xfId="0" applyNumberFormat="1" applyFont="1" applyFill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 wrapText="1"/>
    </xf>
    <xf numFmtId="1" fontId="9" fillId="0" borderId="40" xfId="0" applyNumberFormat="1" applyFont="1" applyBorder="1" applyAlignment="1">
      <alignment horizontal="center" vertical="center" wrapText="1"/>
    </xf>
    <xf numFmtId="1" fontId="9" fillId="3" borderId="38" xfId="0" applyNumberFormat="1" applyFont="1" applyFill="1" applyBorder="1" applyAlignment="1">
      <alignment horizontal="center" vertical="center"/>
    </xf>
    <xf numFmtId="1" fontId="9" fillId="5" borderId="38" xfId="0" applyNumberFormat="1" applyFont="1" applyFill="1" applyBorder="1" applyAlignment="1">
      <alignment horizontal="center" vertical="center"/>
    </xf>
    <xf numFmtId="1" fontId="9" fillId="4" borderId="38" xfId="0" applyNumberFormat="1" applyFont="1" applyFill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 wrapText="1"/>
    </xf>
    <xf numFmtId="1" fontId="9" fillId="0" borderId="38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 wrapText="1"/>
    </xf>
    <xf numFmtId="0" fontId="0" fillId="0" borderId="42" xfId="0" applyFill="1" applyBorder="1"/>
    <xf numFmtId="0" fontId="0" fillId="0" borderId="38" xfId="0" applyFill="1" applyBorder="1"/>
    <xf numFmtId="0" fontId="0" fillId="0" borderId="41" xfId="0" applyFill="1" applyBorder="1"/>
    <xf numFmtId="0" fontId="3" fillId="0" borderId="41" xfId="0" applyFont="1" applyFill="1" applyBorder="1"/>
    <xf numFmtId="0" fontId="0" fillId="0" borderId="37" xfId="0" applyFill="1" applyBorder="1"/>
    <xf numFmtId="0" fontId="3" fillId="0" borderId="39" xfId="0" applyFont="1" applyFill="1" applyBorder="1"/>
    <xf numFmtId="0" fontId="0" fillId="0" borderId="27" xfId="0" applyFill="1" applyBorder="1"/>
    <xf numFmtId="0" fontId="0" fillId="0" borderId="12" xfId="0" applyFill="1" applyBorder="1"/>
    <xf numFmtId="0" fontId="0" fillId="0" borderId="2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43" xfId="0" applyFont="1" applyFill="1" applyBorder="1"/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11" fillId="2" borderId="37" xfId="0" applyFont="1" applyFill="1" applyBorder="1" applyAlignment="1">
      <alignment horizontal="center" wrapText="1"/>
    </xf>
    <xf numFmtId="4" fontId="12" fillId="0" borderId="42" xfId="0" applyNumberFormat="1" applyFont="1" applyBorder="1" applyAlignment="1">
      <alignment horizontal="center" wrapText="1"/>
    </xf>
    <xf numFmtId="4" fontId="13" fillId="0" borderId="22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3" fontId="13" fillId="2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/>
    <xf numFmtId="4" fontId="13" fillId="0" borderId="17" xfId="0" applyNumberFormat="1" applyFont="1" applyBorder="1" applyAlignment="1"/>
    <xf numFmtId="4" fontId="12" fillId="0" borderId="23" xfId="0" applyNumberFormat="1" applyFont="1" applyBorder="1" applyAlignment="1"/>
    <xf numFmtId="4" fontId="12" fillId="0" borderId="27" xfId="0" applyNumberFormat="1" applyFont="1" applyBorder="1" applyAlignment="1"/>
    <xf numFmtId="4" fontId="13" fillId="0" borderId="22" xfId="0" applyNumberFormat="1" applyFont="1" applyBorder="1" applyAlignment="1"/>
    <xf numFmtId="3" fontId="13" fillId="3" borderId="17" xfId="0" applyNumberFormat="1" applyFont="1" applyFill="1" applyBorder="1" applyAlignment="1">
      <alignment horizontal="center"/>
    </xf>
    <xf numFmtId="4" fontId="13" fillId="3" borderId="17" xfId="0" applyNumberFormat="1" applyFont="1" applyFill="1" applyBorder="1" applyAlignment="1"/>
    <xf numFmtId="4" fontId="13" fillId="0" borderId="22" xfId="0" applyNumberFormat="1" applyFont="1" applyBorder="1" applyAlignment="1">
      <alignment horizontal="right"/>
    </xf>
    <xf numFmtId="4" fontId="12" fillId="0" borderId="21" xfId="0" applyNumberFormat="1" applyFont="1" applyBorder="1" applyAlignment="1"/>
    <xf numFmtId="4" fontId="12" fillId="0" borderId="23" xfId="0" applyNumberFormat="1" applyFont="1" applyFill="1" applyBorder="1" applyAlignment="1"/>
    <xf numFmtId="4" fontId="12" fillId="0" borderId="22" xfId="0" applyNumberFormat="1" applyFont="1" applyBorder="1" applyAlignment="1"/>
    <xf numFmtId="4" fontId="13" fillId="0" borderId="22" xfId="0" applyNumberFormat="1" applyFont="1" applyFill="1" applyBorder="1" applyAlignment="1"/>
    <xf numFmtId="4" fontId="13" fillId="0" borderId="21" xfId="0" applyNumberFormat="1" applyFont="1" applyFill="1" applyBorder="1" applyAlignment="1"/>
    <xf numFmtId="164" fontId="13" fillId="0" borderId="27" xfId="1" applyNumberFormat="1" applyFont="1" applyFill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164" fontId="13" fillId="0" borderId="17" xfId="1" applyNumberFormat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2" fillId="0" borderId="23" xfId="1" applyNumberFormat="1" applyFont="1" applyFill="1" applyBorder="1" applyAlignment="1">
      <alignment horizontal="center"/>
    </xf>
    <xf numFmtId="0" fontId="14" fillId="0" borderId="0" xfId="0" applyFont="1" applyAlignment="1"/>
    <xf numFmtId="0" fontId="10" fillId="0" borderId="27" xfId="0" applyFont="1" applyBorder="1" applyAlignment="1">
      <alignment horizontal="center"/>
    </xf>
    <xf numFmtId="0" fontId="10" fillId="0" borderId="14" xfId="0" applyFont="1" applyBorder="1" applyAlignment="1">
      <alignment horizontal="left" wrapText="1"/>
    </xf>
    <xf numFmtId="0" fontId="11" fillId="2" borderId="27" xfId="0" applyFont="1" applyFill="1" applyBorder="1" applyAlignment="1">
      <alignment horizontal="center" wrapText="1"/>
    </xf>
    <xf numFmtId="4" fontId="13" fillId="3" borderId="22" xfId="0" applyNumberFormat="1" applyFont="1" applyFill="1" applyBorder="1" applyAlignment="1"/>
    <xf numFmtId="0" fontId="10" fillId="0" borderId="14" xfId="0" applyFont="1" applyFill="1" applyBorder="1" applyAlignment="1">
      <alignment horizontal="left" wrapText="1"/>
    </xf>
    <xf numFmtId="0" fontId="10" fillId="0" borderId="44" xfId="0" applyFont="1" applyBorder="1" applyAlignment="1">
      <alignment wrapText="1"/>
    </xf>
    <xf numFmtId="0" fontId="11" fillId="2" borderId="45" xfId="0" applyFont="1" applyFill="1" applyBorder="1" applyAlignment="1">
      <alignment horizontal="center" wrapText="1"/>
    </xf>
    <xf numFmtId="4" fontId="13" fillId="0" borderId="20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3" fontId="13" fillId="2" borderId="24" xfId="0" applyNumberFormat="1" applyFont="1" applyFill="1" applyBorder="1" applyAlignment="1">
      <alignment horizontal="center"/>
    </xf>
    <xf numFmtId="4" fontId="13" fillId="0" borderId="24" xfId="0" applyNumberFormat="1" applyFont="1" applyFill="1" applyBorder="1" applyAlignment="1"/>
    <xf numFmtId="4" fontId="13" fillId="0" borderId="24" xfId="0" applyNumberFormat="1" applyFont="1" applyBorder="1" applyAlignment="1"/>
    <xf numFmtId="0" fontId="10" fillId="0" borderId="14" xfId="0" applyFont="1" applyBorder="1" applyAlignment="1">
      <alignment wrapText="1"/>
    </xf>
    <xf numFmtId="0" fontId="13" fillId="0" borderId="22" xfId="0" applyFont="1" applyBorder="1" applyAlignment="1">
      <alignment horizontal="center" wrapText="1"/>
    </xf>
    <xf numFmtId="4" fontId="13" fillId="0" borderId="27" xfId="0" applyNumberFormat="1" applyFont="1" applyFill="1" applyBorder="1" applyAlignment="1"/>
    <xf numFmtId="0" fontId="10" fillId="0" borderId="45" xfId="0" applyFont="1" applyBorder="1" applyAlignment="1">
      <alignment horizontal="center"/>
    </xf>
    <xf numFmtId="0" fontId="13" fillId="0" borderId="20" xfId="0" applyFont="1" applyBorder="1" applyAlignment="1">
      <alignment horizontal="center" wrapText="1"/>
    </xf>
    <xf numFmtId="4" fontId="12" fillId="0" borderId="25" xfId="0" applyNumberFormat="1" applyFont="1" applyBorder="1" applyAlignment="1"/>
    <xf numFmtId="4" fontId="12" fillId="0" borderId="45" xfId="0" applyNumberFormat="1" applyFont="1" applyBorder="1" applyAlignment="1"/>
    <xf numFmtId="4" fontId="13" fillId="0" borderId="20" xfId="0" applyNumberFormat="1" applyFont="1" applyBorder="1" applyAlignment="1"/>
    <xf numFmtId="4" fontId="13" fillId="3" borderId="20" xfId="0" applyNumberFormat="1" applyFont="1" applyFill="1" applyBorder="1" applyAlignment="1"/>
    <xf numFmtId="4" fontId="13" fillId="3" borderId="24" xfId="0" applyNumberFormat="1" applyFont="1" applyFill="1" applyBorder="1" applyAlignment="1"/>
    <xf numFmtId="4" fontId="13" fillId="0" borderId="20" xfId="0" applyNumberFormat="1" applyFont="1" applyBorder="1" applyAlignment="1">
      <alignment horizontal="right"/>
    </xf>
    <xf numFmtId="4" fontId="12" fillId="0" borderId="18" xfId="0" applyNumberFormat="1" applyFont="1" applyBorder="1" applyAlignment="1"/>
    <xf numFmtId="4" fontId="13" fillId="0" borderId="45" xfId="0" applyNumberFormat="1" applyFont="1" applyFill="1" applyBorder="1" applyAlignment="1"/>
    <xf numFmtId="4" fontId="12" fillId="0" borderId="25" xfId="0" applyNumberFormat="1" applyFont="1" applyFill="1" applyBorder="1" applyAlignment="1"/>
    <xf numFmtId="4" fontId="12" fillId="0" borderId="20" xfId="0" applyNumberFormat="1" applyFont="1" applyBorder="1" applyAlignment="1"/>
    <xf numFmtId="4" fontId="13" fillId="0" borderId="20" xfId="0" applyNumberFormat="1" applyFont="1" applyFill="1" applyBorder="1" applyAlignment="1"/>
    <xf numFmtId="164" fontId="13" fillId="0" borderId="45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164" fontId="13" fillId="0" borderId="24" xfId="1" applyNumberFormat="1" applyFont="1" applyFill="1" applyBorder="1" applyAlignment="1">
      <alignment horizontal="center"/>
    </xf>
    <xf numFmtId="164" fontId="13" fillId="0" borderId="18" xfId="1" applyNumberFormat="1" applyFont="1" applyFill="1" applyBorder="1" applyAlignment="1">
      <alignment horizontal="center"/>
    </xf>
    <xf numFmtId="164" fontId="12" fillId="0" borderId="25" xfId="1" applyNumberFormat="1" applyFont="1" applyFill="1" applyBorder="1" applyAlignment="1">
      <alignment horizontal="center"/>
    </xf>
    <xf numFmtId="3" fontId="12" fillId="2" borderId="48" xfId="0" applyNumberFormat="1" applyFont="1" applyFill="1" applyBorder="1" applyAlignment="1" applyProtection="1">
      <alignment horizontal="center"/>
      <protection locked="0"/>
    </xf>
    <xf numFmtId="4" fontId="12" fillId="0" borderId="48" xfId="0" applyNumberFormat="1" applyFont="1" applyBorder="1" applyAlignment="1" applyProtection="1">
      <alignment horizontal="center"/>
      <protection locked="0"/>
    </xf>
    <xf numFmtId="4" fontId="12" fillId="0" borderId="49" xfId="0" applyNumberFormat="1" applyFont="1" applyBorder="1" applyAlignment="1" applyProtection="1">
      <alignment horizontal="center"/>
      <protection locked="0"/>
    </xf>
    <xf numFmtId="3" fontId="12" fillId="2" borderId="49" xfId="0" applyNumberFormat="1" applyFont="1" applyFill="1" applyBorder="1" applyAlignment="1" applyProtection="1">
      <alignment horizontal="center"/>
      <protection locked="0"/>
    </xf>
    <xf numFmtId="4" fontId="12" fillId="0" borderId="49" xfId="0" applyNumberFormat="1" applyFont="1" applyBorder="1" applyAlignment="1" applyProtection="1">
      <alignment horizontal="right"/>
      <protection locked="0"/>
    </xf>
    <xf numFmtId="4" fontId="12" fillId="0" borderId="50" xfId="0" applyNumberFormat="1" applyFont="1" applyBorder="1" applyAlignment="1" applyProtection="1">
      <alignment horizontal="right"/>
      <protection locked="0"/>
    </xf>
    <xf numFmtId="4" fontId="12" fillId="0" borderId="51" xfId="0" applyNumberFormat="1" applyFont="1" applyBorder="1" applyAlignment="1" applyProtection="1">
      <alignment horizontal="right"/>
      <protection locked="0"/>
    </xf>
    <xf numFmtId="3" fontId="12" fillId="3" borderId="49" xfId="0" applyNumberFormat="1" applyFont="1" applyFill="1" applyBorder="1" applyAlignment="1" applyProtection="1">
      <alignment horizontal="center"/>
      <protection locked="0"/>
    </xf>
    <xf numFmtId="4" fontId="12" fillId="0" borderId="49" xfId="0" applyNumberFormat="1" applyFont="1" applyFill="1" applyBorder="1" applyAlignment="1" applyProtection="1">
      <alignment horizontal="right"/>
      <protection locked="0"/>
    </xf>
    <xf numFmtId="4" fontId="12" fillId="3" borderId="49" xfId="0" applyNumberFormat="1" applyFont="1" applyFill="1" applyBorder="1" applyAlignment="1" applyProtection="1">
      <alignment horizontal="center"/>
      <protection locked="0"/>
    </xf>
    <xf numFmtId="4" fontId="12" fillId="0" borderId="52" xfId="0" applyNumberFormat="1" applyFont="1" applyBorder="1" applyAlignment="1" applyProtection="1">
      <alignment horizontal="right"/>
      <protection locked="0"/>
    </xf>
    <xf numFmtId="4" fontId="12" fillId="0" borderId="51" xfId="0" applyNumberFormat="1" applyFont="1" applyFill="1" applyBorder="1" applyAlignment="1" applyProtection="1">
      <alignment horizontal="right"/>
      <protection locked="0"/>
    </xf>
    <xf numFmtId="4" fontId="12" fillId="0" borderId="50" xfId="0" applyNumberFormat="1" applyFont="1" applyFill="1" applyBorder="1" applyAlignment="1"/>
    <xf numFmtId="4" fontId="12" fillId="0" borderId="48" xfId="0" applyNumberFormat="1" applyFont="1" applyFill="1" applyBorder="1" applyAlignment="1" applyProtection="1">
      <alignment horizontal="right"/>
      <protection locked="0"/>
    </xf>
    <xf numFmtId="4" fontId="12" fillId="0" borderId="48" xfId="0" applyNumberFormat="1" applyFont="1" applyBorder="1" applyAlignment="1"/>
    <xf numFmtId="164" fontId="12" fillId="0" borderId="51" xfId="1" applyNumberFormat="1" applyFont="1" applyFill="1" applyBorder="1" applyAlignment="1">
      <alignment horizontal="center"/>
    </xf>
    <xf numFmtId="164" fontId="12" fillId="0" borderId="48" xfId="1" applyNumberFormat="1" applyFont="1" applyFill="1" applyBorder="1" applyAlignment="1">
      <alignment horizontal="center"/>
    </xf>
    <xf numFmtId="164" fontId="12" fillId="0" borderId="49" xfId="1" applyNumberFormat="1" applyFont="1" applyFill="1" applyBorder="1" applyAlignment="1">
      <alignment horizontal="center"/>
    </xf>
    <xf numFmtId="164" fontId="12" fillId="0" borderId="52" xfId="1" applyNumberFormat="1" applyFont="1" applyFill="1" applyBorder="1" applyAlignment="1">
      <alignment horizontal="center"/>
    </xf>
    <xf numFmtId="164" fontId="12" fillId="0" borderId="50" xfId="1" applyNumberFormat="1" applyFont="1" applyFill="1" applyBorder="1" applyAlignment="1">
      <alignment horizontal="center"/>
    </xf>
    <xf numFmtId="0" fontId="15" fillId="0" borderId="0" xfId="0" applyFont="1" applyAlignment="1"/>
    <xf numFmtId="0" fontId="6" fillId="0" borderId="0" xfId="0" applyFont="1" applyFill="1" applyBorder="1" applyAlignment="1">
      <alignment horizontal="center" wrapText="1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4" fontId="12" fillId="0" borderId="0" xfId="0" applyNumberFormat="1" applyFont="1" applyFill="1" applyBorder="1" applyAlignment="1"/>
    <xf numFmtId="164" fontId="12" fillId="0" borderId="0" xfId="1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/>
    <xf numFmtId="0" fontId="0" fillId="0" borderId="0" xfId="0" applyFont="1" applyBorder="1"/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Border="1" applyAlignment="1" applyProtection="1">
      <alignment horizontal="right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/>
    <xf numFmtId="0" fontId="3" fillId="0" borderId="0" xfId="0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3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14" fillId="0" borderId="0" xfId="0" applyFont="1" applyBorder="1"/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4" fontId="5" fillId="0" borderId="0" xfId="0" applyNumberFormat="1" applyFont="1" applyBorder="1"/>
    <xf numFmtId="0" fontId="0" fillId="0" borderId="0" xfId="0" applyBorder="1"/>
    <xf numFmtId="0" fontId="0" fillId="0" borderId="0" xfId="0" applyFill="1" applyBorder="1"/>
    <xf numFmtId="2" fontId="0" fillId="0" borderId="0" xfId="0" applyNumberFormat="1" applyFont="1" applyFill="1" applyBorder="1"/>
    <xf numFmtId="2" fontId="3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5" fontId="5" fillId="0" borderId="0" xfId="0" applyNumberFormat="1" applyFont="1" applyBorder="1"/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" fontId="5" fillId="4" borderId="24" xfId="0" applyNumberFormat="1" applyFont="1" applyFill="1" applyBorder="1" applyAlignment="1">
      <alignment horizontal="center" vertical="center" wrapText="1"/>
    </xf>
    <xf numFmtId="4" fontId="5" fillId="4" borderId="26" xfId="0" applyNumberFormat="1" applyFont="1" applyFill="1" applyBorder="1" applyAlignment="1">
      <alignment horizontal="center" vertical="center" wrapText="1"/>
    </xf>
    <xf numFmtId="4" fontId="5" fillId="4" borderId="31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4" fontId="5" fillId="3" borderId="3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30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9;&#1090;&#1091;&#1087;/&#1052;&#1054;&#1044;&#1045;&#1056;&#1053;&#1048;&#1047;&#1040;&#1062;&#1048;&#1071;/&#1052;&#1086;&#1076;&#1077;&#1088;&#1085;&#1080;&#1079;&#1072;&#1094;&#1080;&#1103;%202012/&#1055;&#1083;&#1072;&#1085;-&#1092;&#1072;&#1082;&#1090;%20&#1079;&#1072;%202012%20&#1075;&#1086;&#1076;%20(+%20&#1085;&#1072;&#1088;&#1072;&#1089;&#1090;&#1072;&#1102;&#1097;&#1080;&#1081;%20&#1080;&#1090;&#1086;&#107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 мес 2011"/>
      <sheetName val="янв"/>
      <sheetName val="фев "/>
      <sheetName val="2 мес."/>
      <sheetName val="март "/>
      <sheetName val="1 кв."/>
      <sheetName val="апр"/>
      <sheetName val="4 мес."/>
      <sheetName val="май"/>
      <sheetName val="5 мес."/>
      <sheetName val="июнь"/>
      <sheetName val="1-е полуг."/>
      <sheetName val="июль"/>
      <sheetName val="7 мес."/>
      <sheetName val="авг"/>
      <sheetName val="8 мес."/>
      <sheetName val="сен"/>
      <sheetName val="9 мес."/>
      <sheetName val="окт"/>
      <sheetName val="10 мес."/>
      <sheetName val="ноя"/>
      <sheetName val="11 мес."/>
      <sheetName val="дек"/>
      <sheetName val="12 мес."/>
      <sheetName val="Выполн мероприятий"/>
    </sheetNames>
    <sheetDataSet>
      <sheetData sheetId="0">
        <row r="35">
          <cell r="AD35">
            <v>31089.200000000001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N10">
            <v>4745.88</v>
          </cell>
          <cell r="O10">
            <v>1589.4000000000003</v>
          </cell>
          <cell r="U10">
            <v>4714.4399699999994</v>
          </cell>
          <cell r="V10">
            <v>1578.7535099999998</v>
          </cell>
          <cell r="AH10">
            <v>4478.7999999999993</v>
          </cell>
          <cell r="AI10">
            <v>890.4</v>
          </cell>
          <cell r="AJ10">
            <v>0</v>
          </cell>
          <cell r="AK10">
            <v>0</v>
          </cell>
        </row>
        <row r="11">
          <cell r="N11">
            <v>6724.3500000000013</v>
          </cell>
          <cell r="O11">
            <v>2011.5449999999998</v>
          </cell>
          <cell r="U11">
            <v>6395.7524700000004</v>
          </cell>
          <cell r="V11">
            <v>1967.0355599999998</v>
          </cell>
          <cell r="AH11">
            <v>4886.1000000000004</v>
          </cell>
          <cell r="AI11">
            <v>1220.8000000000002</v>
          </cell>
          <cell r="AJ11">
            <v>0</v>
          </cell>
          <cell r="AK11">
            <v>0</v>
          </cell>
        </row>
        <row r="12">
          <cell r="N12">
            <v>1259.5</v>
          </cell>
          <cell r="O12">
            <v>421.8</v>
          </cell>
          <cell r="U12">
            <v>1300.9731999999999</v>
          </cell>
          <cell r="V12">
            <v>435.66571999999996</v>
          </cell>
          <cell r="AH12">
            <v>1161.8</v>
          </cell>
          <cell r="AI12">
            <v>266.7</v>
          </cell>
          <cell r="AJ12">
            <v>0</v>
          </cell>
          <cell r="AK12">
            <v>0</v>
          </cell>
        </row>
        <row r="13">
          <cell r="N13">
            <v>11934.6</v>
          </cell>
          <cell r="O13">
            <v>3996.6</v>
          </cell>
          <cell r="U13">
            <v>14273.98892</v>
          </cell>
          <cell r="V13">
            <v>4780.0196999999998</v>
          </cell>
          <cell r="AH13">
            <v>11894</v>
          </cell>
          <cell r="AI13">
            <v>3141.0000000000005</v>
          </cell>
          <cell r="AJ13">
            <v>0</v>
          </cell>
          <cell r="AK13">
            <v>0</v>
          </cell>
        </row>
        <row r="14">
          <cell r="N14">
            <v>2070.85</v>
          </cell>
          <cell r="O14">
            <v>693.45</v>
          </cell>
          <cell r="P14">
            <v>1282.4000000000001</v>
          </cell>
          <cell r="Q14">
            <v>69</v>
          </cell>
          <cell r="R14">
            <v>43.709204281060963</v>
          </cell>
          <cell r="U14">
            <v>841.62898999999993</v>
          </cell>
          <cell r="V14">
            <v>281.84116</v>
          </cell>
          <cell r="W14">
            <v>1119.35771</v>
          </cell>
          <cell r="Y14">
            <v>41.177160000000001</v>
          </cell>
          <cell r="AH14">
            <v>936.70000000000027</v>
          </cell>
          <cell r="AI14">
            <v>289.3</v>
          </cell>
          <cell r="AJ14">
            <v>1279.8999999999999</v>
          </cell>
          <cell r="AK14">
            <v>41.099999999999994</v>
          </cell>
        </row>
        <row r="15">
          <cell r="N15">
            <v>2716.55</v>
          </cell>
          <cell r="O15">
            <v>909.7</v>
          </cell>
          <cell r="P15">
            <v>2671.25</v>
          </cell>
          <cell r="Q15">
            <v>328</v>
          </cell>
          <cell r="R15">
            <v>207.7770870172173</v>
          </cell>
          <cell r="U15">
            <v>3831.1733899999999</v>
          </cell>
          <cell r="V15">
            <v>1282.9702000000002</v>
          </cell>
          <cell r="W15">
            <v>2513.4122299999999</v>
          </cell>
          <cell r="Y15">
            <v>19.64</v>
          </cell>
          <cell r="AH15">
            <v>3687.3</v>
          </cell>
          <cell r="AI15">
            <v>701.5</v>
          </cell>
          <cell r="AJ15">
            <v>2418.5999999999995</v>
          </cell>
          <cell r="AK15">
            <v>105.1</v>
          </cell>
        </row>
        <row r="16">
          <cell r="N16">
            <v>307.14999999999998</v>
          </cell>
          <cell r="O16">
            <v>102.85</v>
          </cell>
          <cell r="P16">
            <v>962.9</v>
          </cell>
          <cell r="Q16">
            <v>159</v>
          </cell>
          <cell r="R16">
            <v>100.72120986505351</v>
          </cell>
          <cell r="U16">
            <v>322.54368999999997</v>
          </cell>
          <cell r="V16">
            <v>108.01212</v>
          </cell>
          <cell r="W16">
            <v>953.5532300000001</v>
          </cell>
          <cell r="Y16">
            <v>77.912559999999999</v>
          </cell>
          <cell r="AH16">
            <v>216.10000000000002</v>
          </cell>
          <cell r="AI16">
            <v>69.599999999999994</v>
          </cell>
          <cell r="AJ16">
            <v>917.80000000000007</v>
          </cell>
          <cell r="AK16">
            <v>61.400000000000006</v>
          </cell>
        </row>
        <row r="17">
          <cell r="N17">
            <v>781.69999999999993</v>
          </cell>
          <cell r="O17">
            <v>261.75</v>
          </cell>
          <cell r="P17">
            <v>277.2</v>
          </cell>
          <cell r="Q17">
            <v>0</v>
          </cell>
          <cell r="R17">
            <v>0</v>
          </cell>
          <cell r="U17">
            <v>907.76926000000003</v>
          </cell>
          <cell r="V17">
            <v>303.98995000000002</v>
          </cell>
          <cell r="W17">
            <v>229.54207</v>
          </cell>
          <cell r="Y17">
            <v>0</v>
          </cell>
          <cell r="AH17">
            <v>825.7</v>
          </cell>
          <cell r="AI17">
            <v>250.20000000000002</v>
          </cell>
          <cell r="AJ17">
            <v>199.20000000000002</v>
          </cell>
          <cell r="AK17">
            <v>0</v>
          </cell>
        </row>
        <row r="18">
          <cell r="N18">
            <v>1631.9500000000003</v>
          </cell>
          <cell r="O18">
            <v>546.5</v>
          </cell>
          <cell r="P18">
            <v>712.7</v>
          </cell>
          <cell r="Q18">
            <v>55</v>
          </cell>
          <cell r="R18">
            <v>34.840670079106566</v>
          </cell>
          <cell r="U18">
            <v>1189.0592900000001</v>
          </cell>
          <cell r="V18">
            <v>398.18828000000002</v>
          </cell>
          <cell r="W18">
            <v>634.65505999999993</v>
          </cell>
          <cell r="Y18">
            <v>34.840000000000003</v>
          </cell>
          <cell r="AH18">
            <v>1238.2999999999997</v>
          </cell>
          <cell r="AI18">
            <v>400.79999999999995</v>
          </cell>
          <cell r="AJ18">
            <v>591.59999999999991</v>
          </cell>
          <cell r="AK18">
            <v>34.399999999999991</v>
          </cell>
        </row>
        <row r="19">
          <cell r="N19">
            <v>513.45000000000005</v>
          </cell>
          <cell r="O19">
            <v>171.9</v>
          </cell>
          <cell r="P19">
            <v>1327.6</v>
          </cell>
          <cell r="Q19">
            <v>93</v>
          </cell>
          <cell r="R19">
            <v>58.912405770125631</v>
          </cell>
          <cell r="U19">
            <v>611.52796999999998</v>
          </cell>
          <cell r="V19">
            <v>204.78643</v>
          </cell>
          <cell r="W19">
            <v>1120.72523</v>
          </cell>
          <cell r="Y19">
            <v>10.13232</v>
          </cell>
          <cell r="AH19">
            <v>482.3</v>
          </cell>
          <cell r="AI19">
            <v>154.5</v>
          </cell>
          <cell r="AJ19">
            <v>948.10000000000014</v>
          </cell>
          <cell r="AK19">
            <v>60</v>
          </cell>
        </row>
        <row r="20">
          <cell r="N20">
            <v>0</v>
          </cell>
          <cell r="O20">
            <v>0</v>
          </cell>
          <cell r="P20">
            <v>1855.8999999999999</v>
          </cell>
          <cell r="Q20">
            <v>173</v>
          </cell>
          <cell r="R20">
            <v>109.5897440670079</v>
          </cell>
          <cell r="U20">
            <v>0</v>
          </cell>
          <cell r="V20">
            <v>0</v>
          </cell>
          <cell r="W20">
            <v>1181.7948799999999</v>
          </cell>
          <cell r="Y20">
            <v>58.28349</v>
          </cell>
          <cell r="AJ20">
            <v>1117.5999999999999</v>
          </cell>
          <cell r="AK20">
            <v>104</v>
          </cell>
        </row>
        <row r="21">
          <cell r="N21">
            <v>0</v>
          </cell>
          <cell r="O21">
            <v>0</v>
          </cell>
          <cell r="P21">
            <v>105.3</v>
          </cell>
          <cell r="Q21">
            <v>0</v>
          </cell>
          <cell r="R21">
            <v>0</v>
          </cell>
          <cell r="U21">
            <v>0</v>
          </cell>
          <cell r="V21">
            <v>0</v>
          </cell>
          <cell r="W21">
            <v>110.15111</v>
          </cell>
          <cell r="Y21">
            <v>0</v>
          </cell>
          <cell r="AJ21">
            <v>105.1</v>
          </cell>
          <cell r="AK21">
            <v>0</v>
          </cell>
        </row>
        <row r="22">
          <cell r="N22">
            <v>1525.1</v>
          </cell>
          <cell r="O22">
            <v>510.7</v>
          </cell>
          <cell r="P22">
            <v>1232.1500000000001</v>
          </cell>
          <cell r="Q22">
            <v>179</v>
          </cell>
          <cell r="R22">
            <v>113.39054443927407</v>
          </cell>
          <cell r="U22">
            <v>1438.0724999999998</v>
          </cell>
          <cell r="V22">
            <v>481.57584000000003</v>
          </cell>
          <cell r="W22">
            <v>970.49501000000009</v>
          </cell>
          <cell r="Y22">
            <v>113.39283</v>
          </cell>
          <cell r="AH22">
            <v>1327.3000000000002</v>
          </cell>
          <cell r="AI22">
            <v>417.39999999999992</v>
          </cell>
          <cell r="AJ22">
            <v>904.39999999999986</v>
          </cell>
          <cell r="AK22">
            <v>73</v>
          </cell>
        </row>
        <row r="23">
          <cell r="N23">
            <v>1144.0999999999999</v>
          </cell>
          <cell r="O23">
            <v>383.15</v>
          </cell>
          <cell r="P23">
            <v>1345.6</v>
          </cell>
          <cell r="Q23">
            <v>160</v>
          </cell>
          <cell r="R23">
            <v>101.35467659376454</v>
          </cell>
          <cell r="U23">
            <v>956.32074999999998</v>
          </cell>
          <cell r="V23">
            <v>320.24867</v>
          </cell>
          <cell r="W23">
            <v>1373.8349400000002</v>
          </cell>
          <cell r="Y23">
            <v>82.987160000000003</v>
          </cell>
          <cell r="AH23">
            <v>809.7</v>
          </cell>
          <cell r="AI23">
            <v>266.79999999999995</v>
          </cell>
          <cell r="AJ23">
            <v>1383.3</v>
          </cell>
          <cell r="AK23">
            <v>56.599999999999994</v>
          </cell>
        </row>
        <row r="24">
          <cell r="N24">
            <v>535.75</v>
          </cell>
          <cell r="O24">
            <v>179.4</v>
          </cell>
          <cell r="P24">
            <v>764.45</v>
          </cell>
          <cell r="Q24">
            <v>103</v>
          </cell>
          <cell r="R24">
            <v>65.247073057235923</v>
          </cell>
          <cell r="U24">
            <v>1047.3851299999999</v>
          </cell>
          <cell r="V24">
            <v>350.74479000000002</v>
          </cell>
          <cell r="W24">
            <v>725.31342999999993</v>
          </cell>
          <cell r="Y24">
            <v>50.673999999999999</v>
          </cell>
          <cell r="AH24">
            <v>930.7</v>
          </cell>
          <cell r="AI24">
            <v>111.9</v>
          </cell>
          <cell r="AJ24">
            <v>510.50000000000006</v>
          </cell>
          <cell r="AK24">
            <v>77.600000000000009</v>
          </cell>
        </row>
        <row r="25">
          <cell r="N25">
            <v>578.70000000000005</v>
          </cell>
          <cell r="O25">
            <v>193.80000000000004</v>
          </cell>
          <cell r="P25">
            <v>1074.8</v>
          </cell>
          <cell r="Q25">
            <v>89</v>
          </cell>
          <cell r="R25">
            <v>56.378538855281526</v>
          </cell>
          <cell r="U25">
            <v>651.71502999999996</v>
          </cell>
          <cell r="V25">
            <v>218.24513000000002</v>
          </cell>
          <cell r="W25">
            <v>1090.62627</v>
          </cell>
          <cell r="Y25">
            <v>43.709400000000002</v>
          </cell>
          <cell r="AH25">
            <v>595.6</v>
          </cell>
          <cell r="AI25">
            <v>186.89999999999998</v>
          </cell>
          <cell r="AJ25">
            <v>1083.5</v>
          </cell>
          <cell r="AK25">
            <v>0</v>
          </cell>
        </row>
        <row r="26">
          <cell r="P26">
            <v>2319.4</v>
          </cell>
          <cell r="Q26">
            <v>0</v>
          </cell>
          <cell r="R26">
            <v>0</v>
          </cell>
          <cell r="W26">
            <v>2497.5078699999995</v>
          </cell>
          <cell r="Y26">
            <v>0</v>
          </cell>
          <cell r="AJ26">
            <v>2339.7000000000003</v>
          </cell>
          <cell r="AK26">
            <v>0</v>
          </cell>
        </row>
        <row r="27">
          <cell r="P27">
            <v>561.9</v>
          </cell>
          <cell r="Q27">
            <v>0</v>
          </cell>
          <cell r="R27">
            <v>0</v>
          </cell>
          <cell r="W27">
            <v>577.84518000000003</v>
          </cell>
          <cell r="Y27">
            <v>0</v>
          </cell>
          <cell r="AJ27">
            <v>541.00000000000011</v>
          </cell>
          <cell r="AK27">
            <v>0</v>
          </cell>
        </row>
        <row r="28">
          <cell r="P28">
            <v>1669.6</v>
          </cell>
          <cell r="Q28">
            <v>0</v>
          </cell>
          <cell r="R28">
            <v>0</v>
          </cell>
          <cell r="W28">
            <v>1614.3308499999998</v>
          </cell>
          <cell r="Y28">
            <v>0</v>
          </cell>
          <cell r="AJ28">
            <v>1520.6000000000001</v>
          </cell>
          <cell r="AK28">
            <v>0</v>
          </cell>
        </row>
        <row r="29">
          <cell r="P29">
            <v>795.1</v>
          </cell>
          <cell r="Q29">
            <v>0</v>
          </cell>
          <cell r="R29">
            <v>0</v>
          </cell>
          <cell r="W29">
            <v>703.13631999999996</v>
          </cell>
          <cell r="Y29">
            <v>0</v>
          </cell>
          <cell r="AJ29">
            <v>728.7</v>
          </cell>
          <cell r="AK29">
            <v>0</v>
          </cell>
        </row>
        <row r="30">
          <cell r="P30">
            <v>843.35000000000014</v>
          </cell>
          <cell r="Q30">
            <v>0</v>
          </cell>
          <cell r="R30">
            <v>0</v>
          </cell>
          <cell r="W30">
            <v>593.81716000000006</v>
          </cell>
          <cell r="Y30">
            <v>0</v>
          </cell>
          <cell r="AJ30">
            <v>598.90000000000009</v>
          </cell>
          <cell r="AK30">
            <v>0</v>
          </cell>
        </row>
        <row r="31">
          <cell r="P31">
            <v>1232.1500000000001</v>
          </cell>
          <cell r="Q31">
            <v>0</v>
          </cell>
          <cell r="R31">
            <v>0</v>
          </cell>
          <cell r="W31">
            <v>1009.05655</v>
          </cell>
          <cell r="Y31">
            <v>0</v>
          </cell>
          <cell r="AJ31">
            <v>1018.4999999999998</v>
          </cell>
          <cell r="AK31">
            <v>0</v>
          </cell>
        </row>
        <row r="32">
          <cell r="P32">
            <v>1481.2000000000003</v>
          </cell>
          <cell r="Q32">
            <v>425</v>
          </cell>
          <cell r="R32">
            <v>269.22335970218711</v>
          </cell>
          <cell r="W32">
            <v>1416.5349899999999</v>
          </cell>
          <cell r="Y32">
            <v>268.59474</v>
          </cell>
          <cell r="AJ32">
            <v>1309.1000000000001</v>
          </cell>
          <cell r="AK32">
            <v>219.10000000000002</v>
          </cell>
        </row>
        <row r="33">
          <cell r="P33">
            <v>1695.95</v>
          </cell>
          <cell r="Q33">
            <v>265</v>
          </cell>
          <cell r="R33">
            <v>167.86868310842252</v>
          </cell>
          <cell r="W33">
            <v>1099.2884200000001</v>
          </cell>
          <cell r="Y33">
            <v>200.17249000000001</v>
          </cell>
          <cell r="AJ33">
            <v>973.5</v>
          </cell>
          <cell r="AK33">
            <v>210.40000000000003</v>
          </cell>
        </row>
        <row r="34">
          <cell r="P34">
            <v>222.35</v>
          </cell>
          <cell r="Q34">
            <v>0</v>
          </cell>
          <cell r="R34">
            <v>0</v>
          </cell>
          <cell r="W34">
            <v>209.74590000000001</v>
          </cell>
          <cell r="AJ34">
            <v>319.20000000000005</v>
          </cell>
          <cell r="AK34">
            <v>0</v>
          </cell>
        </row>
        <row r="35">
          <cell r="P35">
            <v>717.9</v>
          </cell>
          <cell r="Q35">
            <v>0</v>
          </cell>
          <cell r="R35">
            <v>0</v>
          </cell>
          <cell r="W35">
            <v>706.56263000000001</v>
          </cell>
          <cell r="AJ35">
            <v>557.40000000000009</v>
          </cell>
          <cell r="AK35">
            <v>0</v>
          </cell>
        </row>
      </sheetData>
      <sheetData sheetId="12">
        <row r="10">
          <cell r="N10">
            <v>790.98</v>
          </cell>
          <cell r="O10">
            <v>264.90000000000003</v>
          </cell>
          <cell r="U10">
            <v>820.23548000000005</v>
          </cell>
          <cell r="AH10">
            <v>1223.8000000000011</v>
          </cell>
          <cell r="AI10">
            <v>315.60000000000014</v>
          </cell>
        </row>
        <row r="11">
          <cell r="N11">
            <v>1120.7250000000001</v>
          </cell>
          <cell r="O11">
            <v>335.25749999999999</v>
          </cell>
          <cell r="U11">
            <v>1023.2761</v>
          </cell>
          <cell r="V11">
            <v>320.82726000000002</v>
          </cell>
          <cell r="AH11">
            <v>2172.6000000000004</v>
          </cell>
          <cell r="AI11">
            <v>592.69999999999982</v>
          </cell>
        </row>
        <row r="12">
          <cell r="N12">
            <v>209.91666666666666</v>
          </cell>
          <cell r="O12">
            <v>70.3</v>
          </cell>
          <cell r="U12">
            <v>250.35669999999999</v>
          </cell>
          <cell r="V12">
            <v>80.984350000000006</v>
          </cell>
          <cell r="AH12">
            <v>393.20000000000027</v>
          </cell>
          <cell r="AI12">
            <v>111</v>
          </cell>
        </row>
        <row r="13">
          <cell r="N13">
            <v>1989.1000000000001</v>
          </cell>
          <cell r="O13">
            <v>666.1</v>
          </cell>
          <cell r="U13">
            <v>2253.3655399999998</v>
          </cell>
          <cell r="AH13">
            <v>3476.7000000000007</v>
          </cell>
          <cell r="AI13">
            <v>595.30000000000018</v>
          </cell>
        </row>
        <row r="14">
          <cell r="N14">
            <v>345.14166666666665</v>
          </cell>
          <cell r="O14">
            <v>115.575</v>
          </cell>
          <cell r="P14">
            <v>213.73333333333335</v>
          </cell>
          <cell r="Q14">
            <v>12</v>
          </cell>
          <cell r="R14">
            <v>7.601600744532341</v>
          </cell>
          <cell r="U14">
            <v>164.06281999999999</v>
          </cell>
          <cell r="V14">
            <v>54.940739999999998</v>
          </cell>
          <cell r="W14">
            <v>194.11049</v>
          </cell>
          <cell r="Y14">
            <v>3.1673499999999999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N15">
            <v>452.75833333333338</v>
          </cell>
          <cell r="O15">
            <v>151.61666666666667</v>
          </cell>
          <cell r="P15">
            <v>445.20833333333331</v>
          </cell>
          <cell r="Q15">
            <v>60</v>
          </cell>
          <cell r="R15">
            <v>38.008003722661705</v>
          </cell>
          <cell r="U15">
            <v>557.57349999999997</v>
          </cell>
          <cell r="V15">
            <v>186.71806000000001</v>
          </cell>
          <cell r="W15">
            <v>480.41467</v>
          </cell>
          <cell r="Y15">
            <v>32.30697</v>
          </cell>
          <cell r="AH15">
            <v>562.5</v>
          </cell>
          <cell r="AI15">
            <v>196.39999999999998</v>
          </cell>
          <cell r="AJ15">
            <v>488.60000000000036</v>
          </cell>
          <cell r="AK15">
            <v>10.899999999999977</v>
          </cell>
        </row>
        <row r="16">
          <cell r="N16">
            <v>51.191666666666663</v>
          </cell>
          <cell r="O16">
            <v>17.141666666666666</v>
          </cell>
          <cell r="P16">
            <v>160.48333333333332</v>
          </cell>
          <cell r="Q16">
            <v>30</v>
          </cell>
          <cell r="R16">
            <v>19.004001861330853</v>
          </cell>
          <cell r="U16">
            <v>58.57884</v>
          </cell>
          <cell r="V16">
            <v>19.61666</v>
          </cell>
          <cell r="W16">
            <v>147.07399000000001</v>
          </cell>
          <cell r="Y16">
            <v>10.768989999999999</v>
          </cell>
          <cell r="AH16">
            <v>96.699999999999989</v>
          </cell>
          <cell r="AI16">
            <v>30.900000000000006</v>
          </cell>
          <cell r="AJ16">
            <v>99.5</v>
          </cell>
          <cell r="AK16">
            <v>0</v>
          </cell>
        </row>
        <row r="17">
          <cell r="N17">
            <v>130.28333333333333</v>
          </cell>
          <cell r="O17">
            <v>43.625</v>
          </cell>
          <cell r="P17">
            <v>46.199999999999996</v>
          </cell>
          <cell r="R17">
            <v>0</v>
          </cell>
          <cell r="U17">
            <v>151.29486</v>
          </cell>
          <cell r="V17">
            <v>50.665050000000001</v>
          </cell>
          <cell r="W17">
            <v>40.892989999999998</v>
          </cell>
          <cell r="Y17">
            <v>0</v>
          </cell>
          <cell r="AH17">
            <v>336.20000000000005</v>
          </cell>
          <cell r="AI17">
            <v>112.59999999999997</v>
          </cell>
          <cell r="AJ17">
            <v>85.5</v>
          </cell>
        </row>
        <row r="18">
          <cell r="N18">
            <v>271.99166666666667</v>
          </cell>
          <cell r="O18">
            <v>91.083333333333329</v>
          </cell>
          <cell r="P18">
            <v>118.78333333333335</v>
          </cell>
          <cell r="Q18">
            <v>10</v>
          </cell>
          <cell r="R18">
            <v>6.3346672871102836</v>
          </cell>
          <cell r="U18">
            <v>263.92354999999998</v>
          </cell>
          <cell r="V18">
            <v>88.381709999999998</v>
          </cell>
          <cell r="W18">
            <v>95.380510000000001</v>
          </cell>
          <cell r="Y18">
            <v>0</v>
          </cell>
          <cell r="AH18">
            <v>159.40000000000009</v>
          </cell>
          <cell r="AI18">
            <v>80.599999999999966</v>
          </cell>
          <cell r="AJ18">
            <v>42.799999999999955</v>
          </cell>
          <cell r="AK18">
            <v>0</v>
          </cell>
        </row>
        <row r="19">
          <cell r="N19">
            <v>85.575000000000003</v>
          </cell>
          <cell r="O19">
            <v>28.650000000000002</v>
          </cell>
          <cell r="P19">
            <v>221.26666666666665</v>
          </cell>
          <cell r="Q19">
            <v>17</v>
          </cell>
          <cell r="R19">
            <v>10.768934388087482</v>
          </cell>
          <cell r="U19">
            <v>93.570660000000004</v>
          </cell>
          <cell r="V19">
            <v>31.334589999999999</v>
          </cell>
          <cell r="W19">
            <v>139.92877999999999</v>
          </cell>
          <cell r="Y19">
            <v>0</v>
          </cell>
          <cell r="AH19">
            <v>182.60000000000002</v>
          </cell>
          <cell r="AI19">
            <v>51.299999999999983</v>
          </cell>
          <cell r="AJ19">
            <v>202.40000000000009</v>
          </cell>
          <cell r="AK19">
            <v>0</v>
          </cell>
        </row>
        <row r="20">
          <cell r="P20">
            <v>309.31666666666666</v>
          </cell>
          <cell r="Q20">
            <v>32</v>
          </cell>
          <cell r="R20">
            <v>20.270935318752908</v>
          </cell>
          <cell r="W20">
            <v>195.22547</v>
          </cell>
          <cell r="Y20">
            <v>0</v>
          </cell>
          <cell r="AJ20">
            <v>0</v>
          </cell>
          <cell r="AK20">
            <v>0</v>
          </cell>
        </row>
        <row r="21">
          <cell r="P21">
            <v>17.55</v>
          </cell>
          <cell r="R21">
            <v>0</v>
          </cell>
          <cell r="Y21">
            <v>0</v>
          </cell>
          <cell r="AJ21">
            <v>18.599999999999994</v>
          </cell>
        </row>
        <row r="22">
          <cell r="N22">
            <v>254.18333333333331</v>
          </cell>
          <cell r="O22">
            <v>85.11666666666666</v>
          </cell>
          <cell r="P22">
            <v>205.35833333333335</v>
          </cell>
          <cell r="Q22">
            <v>33</v>
          </cell>
          <cell r="R22">
            <v>20.904402047463936</v>
          </cell>
          <cell r="U22">
            <v>250.37560999999999</v>
          </cell>
          <cell r="V22">
            <v>83.844840000000005</v>
          </cell>
          <cell r="W22">
            <v>162.69846000000001</v>
          </cell>
          <cell r="Y22">
            <v>0</v>
          </cell>
          <cell r="AH22">
            <v>246.29999999999973</v>
          </cell>
          <cell r="AI22">
            <v>0</v>
          </cell>
          <cell r="AJ22">
            <v>132.90000000000009</v>
          </cell>
          <cell r="AK22">
            <v>0</v>
          </cell>
        </row>
        <row r="23">
          <cell r="N23">
            <v>190.68333333333331</v>
          </cell>
          <cell r="O23">
            <v>63.858333333333327</v>
          </cell>
          <cell r="P23">
            <v>224.26666666666665</v>
          </cell>
          <cell r="Q23">
            <v>30</v>
          </cell>
          <cell r="R23">
            <v>19.004001861330853</v>
          </cell>
          <cell r="U23">
            <v>184.97047000000001</v>
          </cell>
          <cell r="V23">
            <v>61.9422</v>
          </cell>
          <cell r="W23">
            <v>183.55202</v>
          </cell>
          <cell r="Y23">
            <v>0</v>
          </cell>
          <cell r="AH23">
            <v>156.20000000000005</v>
          </cell>
          <cell r="AI23">
            <v>59.200000000000045</v>
          </cell>
          <cell r="AJ23">
            <v>97</v>
          </cell>
          <cell r="AK23">
            <v>5.4000000000000057</v>
          </cell>
        </row>
        <row r="24">
          <cell r="N24">
            <v>89.291666666666671</v>
          </cell>
          <cell r="O24">
            <v>29.900000000000002</v>
          </cell>
          <cell r="P24">
            <v>127.40833333333335</v>
          </cell>
          <cell r="Q24">
            <v>19</v>
          </cell>
          <cell r="R24">
            <v>12.035867845509539</v>
          </cell>
          <cell r="W24">
            <v>95.416079999999994</v>
          </cell>
          <cell r="Y24">
            <v>4.4342899999999998</v>
          </cell>
          <cell r="AH24">
            <v>124.09999999999991</v>
          </cell>
          <cell r="AI24">
            <v>65.099999999999994</v>
          </cell>
          <cell r="AJ24">
            <v>217.79999999999995</v>
          </cell>
          <cell r="AK24">
            <v>3.3999999999999915</v>
          </cell>
        </row>
        <row r="25">
          <cell r="N25">
            <v>96.45</v>
          </cell>
          <cell r="O25">
            <v>32.300000000000004</v>
          </cell>
          <cell r="P25">
            <v>179.13333333333333</v>
          </cell>
          <cell r="Q25">
            <v>15</v>
          </cell>
          <cell r="R25">
            <v>9.5020009306654263</v>
          </cell>
          <cell r="U25">
            <v>58.981430000000003</v>
          </cell>
          <cell r="V25">
            <v>19.751480000000001</v>
          </cell>
          <cell r="W25">
            <v>163.87115</v>
          </cell>
          <cell r="Y25">
            <v>20.271039999999999</v>
          </cell>
          <cell r="AH25">
            <v>129.20000000000005</v>
          </cell>
          <cell r="AI25">
            <v>35.100000000000023</v>
          </cell>
          <cell r="AJ25">
            <v>168.29999999999995</v>
          </cell>
          <cell r="AK25">
            <v>31</v>
          </cell>
        </row>
        <row r="26">
          <cell r="P26">
            <v>386.56666666666666</v>
          </cell>
          <cell r="R26">
            <v>0</v>
          </cell>
          <cell r="W26">
            <v>395.34818000000001</v>
          </cell>
          <cell r="Y26">
            <v>0</v>
          </cell>
          <cell r="AJ26">
            <v>349</v>
          </cell>
        </row>
        <row r="27">
          <cell r="P27">
            <v>93.649999999999991</v>
          </cell>
          <cell r="R27">
            <v>0</v>
          </cell>
          <cell r="W27">
            <v>89.904750000000007</v>
          </cell>
          <cell r="Y27">
            <v>0</v>
          </cell>
          <cell r="AJ27">
            <v>141.19999999999982</v>
          </cell>
        </row>
        <row r="28">
          <cell r="P28">
            <v>278.26666666666665</v>
          </cell>
          <cell r="R28">
            <v>0</v>
          </cell>
          <cell r="W28">
            <v>242.58627999999999</v>
          </cell>
          <cell r="Y28">
            <v>0</v>
          </cell>
          <cell r="AJ28">
            <v>369.29999999999973</v>
          </cell>
        </row>
        <row r="29">
          <cell r="P29">
            <v>132.51666666666668</v>
          </cell>
          <cell r="R29">
            <v>0</v>
          </cell>
          <cell r="W29">
            <v>96.810320000000004</v>
          </cell>
          <cell r="Y29">
            <v>0</v>
          </cell>
          <cell r="AJ29">
            <v>135</v>
          </cell>
        </row>
        <row r="30">
          <cell r="P30">
            <v>140.55833333333334</v>
          </cell>
          <cell r="R30">
            <v>0</v>
          </cell>
          <cell r="W30">
            <v>104.65419</v>
          </cell>
          <cell r="Y30">
            <v>0</v>
          </cell>
          <cell r="AJ30">
            <v>130.89999999999986</v>
          </cell>
        </row>
        <row r="31">
          <cell r="P31">
            <v>205.35833333333335</v>
          </cell>
          <cell r="R31">
            <v>0</v>
          </cell>
          <cell r="W31">
            <v>112.21037</v>
          </cell>
          <cell r="Y31">
            <v>0</v>
          </cell>
          <cell r="AJ31">
            <v>154.10000000000036</v>
          </cell>
        </row>
        <row r="32">
          <cell r="P32">
            <v>246.86666666666667</v>
          </cell>
          <cell r="Q32">
            <v>80</v>
          </cell>
          <cell r="R32">
            <v>50.677338296882269</v>
          </cell>
          <cell r="W32">
            <v>136.53667999999999</v>
          </cell>
          <cell r="Y32">
            <v>50.044129999999996</v>
          </cell>
          <cell r="AJ32">
            <v>237.29999999999973</v>
          </cell>
          <cell r="AK32">
            <v>47.600000000000023</v>
          </cell>
        </row>
        <row r="33">
          <cell r="P33">
            <v>282.65833333333336</v>
          </cell>
          <cell r="Q33">
            <v>50</v>
          </cell>
          <cell r="R33">
            <v>31.67333643555142</v>
          </cell>
          <cell r="W33">
            <v>179.33463</v>
          </cell>
          <cell r="Y33">
            <v>31.673499999999997</v>
          </cell>
          <cell r="AJ33">
            <v>178.59999999999991</v>
          </cell>
          <cell r="AK33">
            <v>14.5</v>
          </cell>
        </row>
        <row r="34">
          <cell r="P34">
            <v>37.05833333333333</v>
          </cell>
          <cell r="W34">
            <v>39.963859999999997</v>
          </cell>
          <cell r="AJ34">
            <v>26.900000000000034</v>
          </cell>
        </row>
        <row r="35">
          <cell r="P35">
            <v>119.64999999999999</v>
          </cell>
          <cell r="W35">
            <v>108.79494</v>
          </cell>
          <cell r="AJ35">
            <v>122.5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X59"/>
  <sheetViews>
    <sheetView tabSelected="1" view="pageBreakPreview" zoomScale="80" zoomScaleNormal="80" zoomScaleSheetLayoutView="80" workbookViewId="0">
      <pane xSplit="2" ySplit="9" topLeftCell="M10" activePane="bottomRight" state="frozen"/>
      <selection activeCell="AT20" sqref="AT20"/>
      <selection pane="topRight" activeCell="AT20" sqref="AT20"/>
      <selection pane="bottomLeft" activeCell="AT20" sqref="AT20"/>
      <selection pane="bottomRight" activeCell="R27" sqref="R27"/>
    </sheetView>
  </sheetViews>
  <sheetFormatPr defaultRowHeight="15"/>
  <cols>
    <col min="1" max="1" width="6.7109375" customWidth="1"/>
    <col min="2" max="2" width="41.85546875" style="7" customWidth="1"/>
    <col min="3" max="3" width="12.140625" style="7" hidden="1" customWidth="1"/>
    <col min="4" max="4" width="11.85546875" style="7" hidden="1" customWidth="1"/>
    <col min="5" max="7" width="11.85546875" style="8" hidden="1" customWidth="1"/>
    <col min="8" max="8" width="14.140625" style="8" hidden="1" customWidth="1"/>
    <col min="9" max="9" width="13.42578125" style="8" hidden="1" customWidth="1"/>
    <col min="10" max="10" width="9.7109375" style="9" hidden="1" customWidth="1"/>
    <col min="11" max="11" width="13.28515625" style="8" hidden="1" customWidth="1"/>
    <col min="12" max="12" width="13.85546875" style="8" hidden="1" customWidth="1"/>
    <col min="13" max="13" width="13.85546875" style="8" customWidth="1"/>
    <col min="14" max="14" width="11" style="8" customWidth="1"/>
    <col min="15" max="15" width="11.5703125" style="8" customWidth="1"/>
    <col min="16" max="16" width="13.28515625" style="8" customWidth="1"/>
    <col min="17" max="17" width="9.140625" style="9" customWidth="1"/>
    <col min="18" max="18" width="13.28515625" style="8" customWidth="1"/>
    <col min="19" max="19" width="12" style="8" customWidth="1"/>
    <col min="20" max="21" width="13.140625" style="8" customWidth="1"/>
    <col min="22" max="22" width="12.85546875" style="8" customWidth="1"/>
    <col min="23" max="23" width="14" style="8" customWidth="1"/>
    <col min="24" max="24" width="9.85546875" style="8" customWidth="1"/>
    <col min="25" max="25" width="13.5703125" style="8" customWidth="1"/>
    <col min="26" max="26" width="13.7109375" style="10" customWidth="1"/>
    <col min="27" max="29" width="11.5703125" style="4" hidden="1" customWidth="1"/>
    <col min="30" max="30" width="13.5703125" style="4" hidden="1" customWidth="1"/>
    <col min="31" max="31" width="15" style="4" hidden="1" customWidth="1"/>
    <col min="32" max="32" width="14.28515625" style="5" hidden="1" customWidth="1"/>
    <col min="33" max="35" width="13.28515625" style="4" customWidth="1"/>
    <col min="36" max="37" width="13.85546875" style="4" customWidth="1"/>
    <col min="38" max="38" width="13.85546875" style="5" customWidth="1"/>
    <col min="39" max="41" width="12.42578125" style="4" hidden="1" customWidth="1"/>
    <col min="42" max="43" width="13.28515625" style="4" hidden="1" customWidth="1"/>
    <col min="44" max="44" width="12.28515625" style="5" hidden="1" customWidth="1"/>
    <col min="45" max="47" width="12.85546875" style="4" customWidth="1"/>
    <col min="48" max="49" width="11.5703125" style="6" customWidth="1"/>
    <col min="50" max="50" width="11.5703125" style="5" customWidth="1"/>
  </cols>
  <sheetData>
    <row r="1" spans="1:50" ht="30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</row>
    <row r="2" spans="1:50" ht="22.5" customHeight="1" thickBot="1">
      <c r="AA2" s="11"/>
      <c r="AB2" s="11"/>
      <c r="AC2" s="11"/>
      <c r="AD2" s="11"/>
      <c r="AE2" s="11"/>
      <c r="AF2" s="11"/>
      <c r="AG2" s="11"/>
      <c r="AH2" s="11"/>
      <c r="AI2" s="11"/>
    </row>
    <row r="3" spans="1:50" ht="25.5" customHeight="1">
      <c r="A3" s="204" t="s">
        <v>1</v>
      </c>
      <c r="B3" s="207" t="s">
        <v>2</v>
      </c>
      <c r="C3" s="211" t="s">
        <v>3</v>
      </c>
      <c r="D3" s="211"/>
      <c r="E3" s="211"/>
      <c r="F3" s="211"/>
      <c r="G3" s="211"/>
      <c r="H3" s="211"/>
      <c r="I3" s="211"/>
      <c r="J3" s="211"/>
      <c r="K3" s="211"/>
      <c r="L3" s="212"/>
      <c r="M3" s="213" t="s">
        <v>4</v>
      </c>
      <c r="N3" s="211"/>
      <c r="O3" s="211"/>
      <c r="P3" s="211"/>
      <c r="Q3" s="211"/>
      <c r="R3" s="211"/>
      <c r="S3" s="212"/>
      <c r="T3" s="214" t="s">
        <v>5</v>
      </c>
      <c r="U3" s="215"/>
      <c r="V3" s="215"/>
      <c r="W3" s="215"/>
      <c r="X3" s="215"/>
      <c r="Y3" s="215"/>
      <c r="Z3" s="216"/>
      <c r="AA3" s="192" t="s">
        <v>6</v>
      </c>
      <c r="AB3" s="193"/>
      <c r="AC3" s="193"/>
      <c r="AD3" s="193"/>
      <c r="AE3" s="193"/>
      <c r="AF3" s="194"/>
      <c r="AG3" s="192" t="s">
        <v>7</v>
      </c>
      <c r="AH3" s="193"/>
      <c r="AI3" s="193"/>
      <c r="AJ3" s="193"/>
      <c r="AK3" s="193"/>
      <c r="AL3" s="194"/>
      <c r="AM3" s="192" t="s">
        <v>8</v>
      </c>
      <c r="AN3" s="193"/>
      <c r="AO3" s="193"/>
      <c r="AP3" s="193"/>
      <c r="AQ3" s="193"/>
      <c r="AR3" s="194"/>
      <c r="AS3" s="192" t="s">
        <v>9</v>
      </c>
      <c r="AT3" s="193"/>
      <c r="AU3" s="193"/>
      <c r="AV3" s="193"/>
      <c r="AW3" s="193"/>
      <c r="AX3" s="194"/>
    </row>
    <row r="4" spans="1:50" ht="25.5" hidden="1" customHeight="1">
      <c r="A4" s="205"/>
      <c r="B4" s="208"/>
      <c r="C4" s="12"/>
      <c r="D4" s="12"/>
      <c r="E4" s="198" t="s">
        <v>10</v>
      </c>
      <c r="F4" s="199"/>
      <c r="G4" s="199"/>
      <c r="H4" s="199"/>
      <c r="I4" s="199"/>
      <c r="J4" s="199"/>
      <c r="K4" s="199"/>
      <c r="L4" s="200"/>
      <c r="M4" s="13"/>
      <c r="N4" s="198" t="s">
        <v>10</v>
      </c>
      <c r="O4" s="199"/>
      <c r="P4" s="199"/>
      <c r="Q4" s="199"/>
      <c r="R4" s="199"/>
      <c r="S4" s="200"/>
      <c r="T4" s="198" t="s">
        <v>10</v>
      </c>
      <c r="U4" s="199"/>
      <c r="V4" s="199"/>
      <c r="W4" s="199"/>
      <c r="X4" s="199"/>
      <c r="Y4" s="199"/>
      <c r="Z4" s="199"/>
      <c r="AA4" s="195"/>
      <c r="AB4" s="196"/>
      <c r="AC4" s="196"/>
      <c r="AD4" s="196"/>
      <c r="AE4" s="196"/>
      <c r="AF4" s="197"/>
      <c r="AG4" s="195"/>
      <c r="AH4" s="196"/>
      <c r="AI4" s="196"/>
      <c r="AJ4" s="196"/>
      <c r="AK4" s="196"/>
      <c r="AL4" s="197"/>
      <c r="AM4" s="195"/>
      <c r="AN4" s="196"/>
      <c r="AO4" s="196"/>
      <c r="AP4" s="196"/>
      <c r="AQ4" s="196"/>
      <c r="AR4" s="197"/>
      <c r="AS4" s="195"/>
      <c r="AT4" s="196"/>
      <c r="AU4" s="196"/>
      <c r="AV4" s="196"/>
      <c r="AW4" s="196"/>
      <c r="AX4" s="197"/>
    </row>
    <row r="5" spans="1:50" ht="70.5" customHeight="1">
      <c r="A5" s="205"/>
      <c r="B5" s="208"/>
      <c r="C5" s="160" t="s">
        <v>11</v>
      </c>
      <c r="D5" s="160"/>
      <c r="E5" s="160"/>
      <c r="F5" s="160"/>
      <c r="G5" s="181" t="s">
        <v>12</v>
      </c>
      <c r="H5" s="201"/>
      <c r="I5" s="202"/>
      <c r="J5" s="180" t="s">
        <v>13</v>
      </c>
      <c r="K5" s="179"/>
      <c r="L5" s="217" t="s">
        <v>14</v>
      </c>
      <c r="M5" s="177" t="s">
        <v>11</v>
      </c>
      <c r="N5" s="178"/>
      <c r="O5" s="179"/>
      <c r="P5" s="14" t="s">
        <v>12</v>
      </c>
      <c r="Q5" s="180" t="s">
        <v>13</v>
      </c>
      <c r="R5" s="179"/>
      <c r="S5" s="217" t="s">
        <v>14</v>
      </c>
      <c r="T5" s="177" t="s">
        <v>11</v>
      </c>
      <c r="U5" s="178"/>
      <c r="V5" s="179"/>
      <c r="W5" s="14" t="s">
        <v>12</v>
      </c>
      <c r="X5" s="180" t="s">
        <v>13</v>
      </c>
      <c r="Y5" s="179"/>
      <c r="Z5" s="180" t="s">
        <v>14</v>
      </c>
      <c r="AA5" s="195"/>
      <c r="AB5" s="196"/>
      <c r="AC5" s="196"/>
      <c r="AD5" s="196"/>
      <c r="AE5" s="196"/>
      <c r="AF5" s="197"/>
      <c r="AG5" s="195"/>
      <c r="AH5" s="196"/>
      <c r="AI5" s="196"/>
      <c r="AJ5" s="196"/>
      <c r="AK5" s="196"/>
      <c r="AL5" s="197"/>
      <c r="AM5" s="195"/>
      <c r="AN5" s="196"/>
      <c r="AO5" s="196"/>
      <c r="AP5" s="196"/>
      <c r="AQ5" s="196"/>
      <c r="AR5" s="197"/>
      <c r="AS5" s="195"/>
      <c r="AT5" s="196"/>
      <c r="AU5" s="196"/>
      <c r="AV5" s="196"/>
      <c r="AW5" s="196"/>
      <c r="AX5" s="197"/>
    </row>
    <row r="6" spans="1:50" ht="37.5" customHeight="1">
      <c r="A6" s="205"/>
      <c r="B6" s="209"/>
      <c r="C6" s="183" t="s">
        <v>15</v>
      </c>
      <c r="D6" s="160" t="s">
        <v>16</v>
      </c>
      <c r="E6" s="160"/>
      <c r="F6" s="160"/>
      <c r="G6" s="185" t="s">
        <v>17</v>
      </c>
      <c r="H6" s="187" t="s">
        <v>18</v>
      </c>
      <c r="I6" s="160" t="s">
        <v>19</v>
      </c>
      <c r="J6" s="190" t="s">
        <v>20</v>
      </c>
      <c r="K6" s="160" t="s">
        <v>16</v>
      </c>
      <c r="L6" s="218"/>
      <c r="M6" s="160" t="s">
        <v>16</v>
      </c>
      <c r="N6" s="160"/>
      <c r="O6" s="160"/>
      <c r="P6" s="172" t="s">
        <v>21</v>
      </c>
      <c r="Q6" s="174" t="s">
        <v>20</v>
      </c>
      <c r="R6" s="160" t="s">
        <v>16</v>
      </c>
      <c r="S6" s="218"/>
      <c r="T6" s="160" t="s">
        <v>16</v>
      </c>
      <c r="U6" s="160"/>
      <c r="V6" s="160"/>
      <c r="W6" s="172" t="s">
        <v>22</v>
      </c>
      <c r="X6" s="169" t="s">
        <v>20</v>
      </c>
      <c r="Y6" s="160" t="s">
        <v>16</v>
      </c>
      <c r="Z6" s="181"/>
      <c r="AA6" s="165" t="s">
        <v>11</v>
      </c>
      <c r="AB6" s="160"/>
      <c r="AC6" s="160"/>
      <c r="AD6" s="160" t="s">
        <v>23</v>
      </c>
      <c r="AE6" s="161" t="s">
        <v>24</v>
      </c>
      <c r="AF6" s="163" t="s">
        <v>25</v>
      </c>
      <c r="AG6" s="165" t="s">
        <v>11</v>
      </c>
      <c r="AH6" s="160"/>
      <c r="AI6" s="160"/>
      <c r="AJ6" s="160" t="s">
        <v>23</v>
      </c>
      <c r="AK6" s="161" t="s">
        <v>24</v>
      </c>
      <c r="AL6" s="163" t="s">
        <v>25</v>
      </c>
      <c r="AM6" s="165" t="s">
        <v>11</v>
      </c>
      <c r="AN6" s="160"/>
      <c r="AO6" s="160"/>
      <c r="AP6" s="160" t="s">
        <v>23</v>
      </c>
      <c r="AQ6" s="161" t="s">
        <v>24</v>
      </c>
      <c r="AR6" s="163" t="s">
        <v>25</v>
      </c>
      <c r="AS6" s="165" t="s">
        <v>11</v>
      </c>
      <c r="AT6" s="160"/>
      <c r="AU6" s="160"/>
      <c r="AV6" s="160" t="s">
        <v>23</v>
      </c>
      <c r="AW6" s="161" t="s">
        <v>24</v>
      </c>
      <c r="AX6" s="163" t="s">
        <v>25</v>
      </c>
    </row>
    <row r="7" spans="1:50" ht="24" customHeight="1">
      <c r="A7" s="205"/>
      <c r="B7" s="209"/>
      <c r="C7" s="183"/>
      <c r="D7" s="158" t="s">
        <v>25</v>
      </c>
      <c r="E7" s="160" t="s">
        <v>26</v>
      </c>
      <c r="F7" s="160"/>
      <c r="G7" s="185"/>
      <c r="H7" s="188"/>
      <c r="I7" s="160"/>
      <c r="J7" s="190"/>
      <c r="K7" s="160"/>
      <c r="L7" s="218"/>
      <c r="M7" s="158" t="s">
        <v>25</v>
      </c>
      <c r="N7" s="160" t="s">
        <v>26</v>
      </c>
      <c r="O7" s="160"/>
      <c r="P7" s="172"/>
      <c r="Q7" s="175"/>
      <c r="R7" s="160"/>
      <c r="S7" s="218"/>
      <c r="T7" s="158" t="s">
        <v>25</v>
      </c>
      <c r="U7" s="160" t="s">
        <v>26</v>
      </c>
      <c r="V7" s="160"/>
      <c r="W7" s="172"/>
      <c r="X7" s="170"/>
      <c r="Y7" s="160"/>
      <c r="Z7" s="181"/>
      <c r="AA7" s="167" t="s">
        <v>25</v>
      </c>
      <c r="AB7" s="160" t="s">
        <v>26</v>
      </c>
      <c r="AC7" s="160"/>
      <c r="AD7" s="160"/>
      <c r="AE7" s="161"/>
      <c r="AF7" s="163"/>
      <c r="AG7" s="167" t="s">
        <v>25</v>
      </c>
      <c r="AH7" s="160" t="s">
        <v>26</v>
      </c>
      <c r="AI7" s="160"/>
      <c r="AJ7" s="160"/>
      <c r="AK7" s="161"/>
      <c r="AL7" s="163"/>
      <c r="AM7" s="167" t="s">
        <v>25</v>
      </c>
      <c r="AN7" s="160" t="s">
        <v>26</v>
      </c>
      <c r="AO7" s="160"/>
      <c r="AP7" s="160"/>
      <c r="AQ7" s="161"/>
      <c r="AR7" s="163"/>
      <c r="AS7" s="167" t="s">
        <v>25</v>
      </c>
      <c r="AT7" s="160" t="s">
        <v>26</v>
      </c>
      <c r="AU7" s="160"/>
      <c r="AV7" s="160"/>
      <c r="AW7" s="161"/>
      <c r="AX7" s="163"/>
    </row>
    <row r="8" spans="1:50" ht="21" customHeight="1" thickBot="1">
      <c r="A8" s="206"/>
      <c r="B8" s="210"/>
      <c r="C8" s="184"/>
      <c r="D8" s="159"/>
      <c r="E8" s="15" t="s">
        <v>27</v>
      </c>
      <c r="F8" s="15" t="s">
        <v>28</v>
      </c>
      <c r="G8" s="186"/>
      <c r="H8" s="189"/>
      <c r="I8" s="15" t="s">
        <v>27</v>
      </c>
      <c r="J8" s="191"/>
      <c r="K8" s="16" t="s">
        <v>27</v>
      </c>
      <c r="L8" s="219"/>
      <c r="M8" s="159"/>
      <c r="N8" s="15" t="s">
        <v>27</v>
      </c>
      <c r="O8" s="15" t="s">
        <v>28</v>
      </c>
      <c r="P8" s="173"/>
      <c r="Q8" s="176"/>
      <c r="R8" s="16" t="s">
        <v>27</v>
      </c>
      <c r="S8" s="219"/>
      <c r="T8" s="159"/>
      <c r="U8" s="15" t="s">
        <v>27</v>
      </c>
      <c r="V8" s="15" t="s">
        <v>28</v>
      </c>
      <c r="W8" s="173"/>
      <c r="X8" s="171"/>
      <c r="Y8" s="16" t="s">
        <v>27</v>
      </c>
      <c r="Z8" s="182"/>
      <c r="AA8" s="168"/>
      <c r="AB8" s="15" t="s">
        <v>27</v>
      </c>
      <c r="AC8" s="15" t="s">
        <v>28</v>
      </c>
      <c r="AD8" s="166"/>
      <c r="AE8" s="162"/>
      <c r="AF8" s="164"/>
      <c r="AG8" s="168"/>
      <c r="AH8" s="15" t="s">
        <v>27</v>
      </c>
      <c r="AI8" s="15" t="s">
        <v>28</v>
      </c>
      <c r="AJ8" s="166"/>
      <c r="AK8" s="162"/>
      <c r="AL8" s="164"/>
      <c r="AM8" s="168"/>
      <c r="AN8" s="15" t="s">
        <v>27</v>
      </c>
      <c r="AO8" s="15" t="s">
        <v>28</v>
      </c>
      <c r="AP8" s="166"/>
      <c r="AQ8" s="162"/>
      <c r="AR8" s="164"/>
      <c r="AS8" s="168"/>
      <c r="AT8" s="15" t="s">
        <v>27</v>
      </c>
      <c r="AU8" s="15" t="s">
        <v>28</v>
      </c>
      <c r="AV8" s="166"/>
      <c r="AW8" s="162"/>
      <c r="AX8" s="164"/>
    </row>
    <row r="9" spans="1:50" ht="15.75" hidden="1" customHeight="1">
      <c r="A9" s="17"/>
      <c r="B9" s="18">
        <v>1</v>
      </c>
      <c r="C9" s="19"/>
      <c r="D9" s="20"/>
      <c r="E9" s="21">
        <v>2</v>
      </c>
      <c r="F9" s="22">
        <v>3</v>
      </c>
      <c r="G9" s="23"/>
      <c r="H9" s="24"/>
      <c r="I9" s="22">
        <v>4</v>
      </c>
      <c r="J9" s="23"/>
      <c r="K9" s="22">
        <v>5</v>
      </c>
      <c r="L9" s="25" t="s">
        <v>29</v>
      </c>
      <c r="M9" s="26"/>
      <c r="N9" s="21">
        <v>2</v>
      </c>
      <c r="O9" s="22">
        <v>3</v>
      </c>
      <c r="P9" s="22">
        <v>4</v>
      </c>
      <c r="Q9" s="27"/>
      <c r="R9" s="22"/>
      <c r="S9" s="25" t="s">
        <v>30</v>
      </c>
      <c r="T9" s="21">
        <v>2</v>
      </c>
      <c r="U9" s="22">
        <v>3</v>
      </c>
      <c r="V9" s="28"/>
      <c r="W9" s="28"/>
      <c r="X9" s="29">
        <v>4</v>
      </c>
      <c r="Y9" s="28"/>
      <c r="Z9" s="30"/>
      <c r="AA9" s="31"/>
      <c r="AB9" s="32"/>
      <c r="AC9" s="32"/>
      <c r="AD9" s="32"/>
      <c r="AE9" s="32"/>
      <c r="AF9" s="33"/>
      <c r="AG9" s="34"/>
      <c r="AH9" s="34"/>
      <c r="AI9" s="34"/>
      <c r="AJ9" s="35"/>
      <c r="AK9" s="36"/>
      <c r="AL9" s="37"/>
      <c r="AM9" s="38"/>
      <c r="AN9" s="34"/>
      <c r="AO9" s="34"/>
      <c r="AP9" s="35"/>
      <c r="AQ9" s="36"/>
      <c r="AR9" s="39"/>
      <c r="AS9" s="40"/>
      <c r="AT9" s="41"/>
      <c r="AU9" s="41"/>
      <c r="AV9" s="42"/>
      <c r="AW9" s="43"/>
      <c r="AX9" s="44"/>
    </row>
    <row r="10" spans="1:50" s="70" customFormat="1" ht="24.75" customHeight="1">
      <c r="A10" s="45">
        <v>1</v>
      </c>
      <c r="B10" s="46" t="s">
        <v>31</v>
      </c>
      <c r="C10" s="47">
        <v>657</v>
      </c>
      <c r="D10" s="48">
        <f>E10+F10</f>
        <v>12670.560000000001</v>
      </c>
      <c r="E10" s="49">
        <v>9491.76</v>
      </c>
      <c r="F10" s="50">
        <v>3178.8</v>
      </c>
      <c r="G10" s="51"/>
      <c r="H10" s="52"/>
      <c r="I10" s="53"/>
      <c r="J10" s="51"/>
      <c r="K10" s="53"/>
      <c r="L10" s="54">
        <f>D10+I10+K10</f>
        <v>12670.560000000001</v>
      </c>
      <c r="M10" s="55">
        <f>N10+O10</f>
        <v>7391.1600000000008</v>
      </c>
      <c r="N10" s="56">
        <f>'[1]1-е полуг.'!N10+[1]июль!N10</f>
        <v>5536.8600000000006</v>
      </c>
      <c r="O10" s="56">
        <f>'[1]1-е полуг.'!O10+[1]июль!O10</f>
        <v>1854.3000000000004</v>
      </c>
      <c r="P10" s="53"/>
      <c r="Q10" s="57"/>
      <c r="R10" s="53"/>
      <c r="S10" s="54">
        <f>M10+P10+R10</f>
        <v>7391.1600000000008</v>
      </c>
      <c r="T10" s="55">
        <f t="shared" ref="T10:T35" si="0">U10+V10</f>
        <v>7113.4289599999993</v>
      </c>
      <c r="U10" s="56">
        <f>'[1]1-е полуг.'!U10+[1]июль!U10</f>
        <v>5534.6754499999997</v>
      </c>
      <c r="V10" s="56">
        <f>'[1]1-е полуг.'!V10+[1]июль!V10</f>
        <v>1578.7535099999998</v>
      </c>
      <c r="W10" s="56"/>
      <c r="X10" s="58"/>
      <c r="Y10" s="59"/>
      <c r="Z10" s="60">
        <f>T10+W10+Y10</f>
        <v>7113.4289599999993</v>
      </c>
      <c r="AA10" s="55">
        <f>AB10+AC10</f>
        <v>277.73104000000149</v>
      </c>
      <c r="AB10" s="52">
        <f>N10-U10</f>
        <v>2.1845500000008542</v>
      </c>
      <c r="AC10" s="52">
        <f>O10-V10</f>
        <v>275.54649000000063</v>
      </c>
      <c r="AD10" s="52">
        <f>P10-W10</f>
        <v>0</v>
      </c>
      <c r="AE10" s="52">
        <f>R10-Y10</f>
        <v>0</v>
      </c>
      <c r="AF10" s="61">
        <f>AA10+AD10+AE10</f>
        <v>277.73104000000149</v>
      </c>
      <c r="AG10" s="55">
        <f>AH10+AI10</f>
        <v>6908.6</v>
      </c>
      <c r="AH10" s="56">
        <f>'[1]1-е полуг.'!AH10+[1]июль!AH10</f>
        <v>5702.6</v>
      </c>
      <c r="AI10" s="56">
        <f>'[1]1-е полуг.'!AI10+[1]июль!AI10</f>
        <v>1206</v>
      </c>
      <c r="AJ10" s="56">
        <f>'[1]1-е полуг.'!AJ10+[1]июль!AJ10</f>
        <v>0</v>
      </c>
      <c r="AK10" s="56">
        <f>'[1]1-е полуг.'!AK10+[1]июль!AK10</f>
        <v>0</v>
      </c>
      <c r="AL10" s="62">
        <f>AG10+AJ10+AK10</f>
        <v>6908.6</v>
      </c>
      <c r="AM10" s="55">
        <f>AN10+AO10</f>
        <v>204.82895999999914</v>
      </c>
      <c r="AN10" s="63">
        <f>U10-AH10</f>
        <v>-167.92455000000064</v>
      </c>
      <c r="AO10" s="63">
        <f>V10-AI10</f>
        <v>372.75350999999978</v>
      </c>
      <c r="AP10" s="52"/>
      <c r="AQ10" s="64"/>
      <c r="AR10" s="61">
        <f>AM10+AP10+AQ10</f>
        <v>204.82895999999914</v>
      </c>
      <c r="AS10" s="65">
        <f>AG10/T10</f>
        <v>0.97120531305622271</v>
      </c>
      <c r="AT10" s="66">
        <f t="shared" ref="AT10:AU12" si="1">AH10/U10</f>
        <v>1.0303404511279881</v>
      </c>
      <c r="AU10" s="66">
        <f t="shared" si="1"/>
        <v>0.76389378858768153</v>
      </c>
      <c r="AV10" s="67"/>
      <c r="AW10" s="68"/>
      <c r="AX10" s="69">
        <f>AL10/Z10</f>
        <v>0.97120531305622271</v>
      </c>
    </row>
    <row r="11" spans="1:50" s="70" customFormat="1" ht="24.75" customHeight="1">
      <c r="A11" s="71">
        <v>2</v>
      </c>
      <c r="B11" s="72" t="s">
        <v>32</v>
      </c>
      <c r="C11" s="47">
        <v>336</v>
      </c>
      <c r="D11" s="48">
        <f>E11+F11</f>
        <v>17471.79</v>
      </c>
      <c r="E11" s="49">
        <v>13448.7</v>
      </c>
      <c r="F11" s="50">
        <v>4023.09</v>
      </c>
      <c r="G11" s="51"/>
      <c r="H11" s="52"/>
      <c r="I11" s="53"/>
      <c r="J11" s="51"/>
      <c r="K11" s="53"/>
      <c r="L11" s="54">
        <f t="shared" ref="L11:L35" si="2">D11+I11+K11</f>
        <v>17471.79</v>
      </c>
      <c r="M11" s="55">
        <f t="shared" ref="M11:M25" si="3">N11+O11</f>
        <v>10191.877500000002</v>
      </c>
      <c r="N11" s="56">
        <f>'[1]1-е полуг.'!N11+[1]июль!N11</f>
        <v>7845.0750000000016</v>
      </c>
      <c r="O11" s="56">
        <f>'[1]1-е полуг.'!O11+[1]июль!O11</f>
        <v>2346.8024999999998</v>
      </c>
      <c r="P11" s="53"/>
      <c r="Q11" s="57"/>
      <c r="R11" s="53"/>
      <c r="S11" s="54">
        <f t="shared" ref="S11:S35" si="4">M11+P11+R11</f>
        <v>10191.877500000002</v>
      </c>
      <c r="T11" s="55">
        <f t="shared" si="0"/>
        <v>9706.8913900000007</v>
      </c>
      <c r="U11" s="56">
        <f>'[1]1-е полуг.'!U11+[1]июль!U11</f>
        <v>7419.0285700000004</v>
      </c>
      <c r="V11" s="56">
        <f>'[1]1-е полуг.'!V11+[1]июль!V11</f>
        <v>2287.8628199999998</v>
      </c>
      <c r="W11" s="56"/>
      <c r="X11" s="58"/>
      <c r="Y11" s="59"/>
      <c r="Z11" s="60">
        <f t="shared" ref="Z11:Z35" si="5">T11+W11+Y11</f>
        <v>9706.8913900000007</v>
      </c>
      <c r="AA11" s="55">
        <f t="shared" ref="AA11:AA25" si="6">AB11+AC11</f>
        <v>484.98611000000119</v>
      </c>
      <c r="AB11" s="52">
        <f t="shared" ref="AB11:AD26" si="7">N11-U11</f>
        <v>426.04643000000124</v>
      </c>
      <c r="AC11" s="52">
        <f t="shared" si="7"/>
        <v>58.939679999999953</v>
      </c>
      <c r="AD11" s="52">
        <f t="shared" si="7"/>
        <v>0</v>
      </c>
      <c r="AE11" s="52">
        <f t="shared" ref="AE11:AE35" si="8">R11-Y11</f>
        <v>0</v>
      </c>
      <c r="AF11" s="61">
        <f t="shared" ref="AF11:AF36" si="9">AA11+AD11+AE11</f>
        <v>484.98611000000119</v>
      </c>
      <c r="AG11" s="55">
        <f t="shared" ref="AG11:AG25" si="10">AH11+AI11</f>
        <v>8872.2000000000007</v>
      </c>
      <c r="AH11" s="56">
        <f>'[1]1-е полуг.'!AH11+[1]июль!AH11</f>
        <v>7058.7000000000007</v>
      </c>
      <c r="AI11" s="56">
        <f>'[1]1-е полуг.'!AI11+[1]июль!AI11</f>
        <v>1813.5</v>
      </c>
      <c r="AJ11" s="56">
        <f>'[1]1-е полуг.'!AJ11+[1]июль!AJ11</f>
        <v>0</v>
      </c>
      <c r="AK11" s="56">
        <f>'[1]1-е полуг.'!AK11+[1]июль!AK11</f>
        <v>0</v>
      </c>
      <c r="AL11" s="62">
        <f t="shared" ref="AL11:AL36" si="11">AG11+AJ11+AK11</f>
        <v>8872.2000000000007</v>
      </c>
      <c r="AM11" s="55">
        <f t="shared" ref="AM11:AM25" si="12">AN11+AO11</f>
        <v>834.6913899999995</v>
      </c>
      <c r="AN11" s="63">
        <f t="shared" ref="AN11:AP26" si="13">U11-AH11</f>
        <v>360.32856999999967</v>
      </c>
      <c r="AO11" s="63">
        <f t="shared" si="13"/>
        <v>474.36281999999983</v>
      </c>
      <c r="AP11" s="52"/>
      <c r="AQ11" s="64"/>
      <c r="AR11" s="61">
        <f t="shared" ref="AR11:AR36" si="14">AM11+AP11+AQ11</f>
        <v>834.6913899999995</v>
      </c>
      <c r="AS11" s="65">
        <f t="shared" ref="AS11:AV26" si="15">AG11/T11</f>
        <v>0.91401043274679106</v>
      </c>
      <c r="AT11" s="66">
        <f t="shared" si="1"/>
        <v>0.95143183954607691</v>
      </c>
      <c r="AU11" s="66">
        <f t="shared" si="1"/>
        <v>0.79266116138903819</v>
      </c>
      <c r="AV11" s="67"/>
      <c r="AW11" s="68"/>
      <c r="AX11" s="69">
        <f t="shared" ref="AX11:AX36" si="16">AL11/Z11</f>
        <v>0.91401043274679106</v>
      </c>
    </row>
    <row r="12" spans="1:50" s="70" customFormat="1" ht="24.75" customHeight="1">
      <c r="A12" s="71">
        <v>3</v>
      </c>
      <c r="B12" s="72" t="s">
        <v>33</v>
      </c>
      <c r="C12" s="73">
        <v>169</v>
      </c>
      <c r="D12" s="48">
        <f t="shared" ref="D12:D25" si="17">E12+F12</f>
        <v>3362.6</v>
      </c>
      <c r="E12" s="49">
        <v>2519</v>
      </c>
      <c r="F12" s="50">
        <v>843.6</v>
      </c>
      <c r="G12" s="51"/>
      <c r="H12" s="52"/>
      <c r="I12" s="53"/>
      <c r="J12" s="51"/>
      <c r="K12" s="53"/>
      <c r="L12" s="54">
        <f t="shared" si="2"/>
        <v>3362.6</v>
      </c>
      <c r="M12" s="55">
        <f t="shared" si="3"/>
        <v>1961.5166666666669</v>
      </c>
      <c r="N12" s="56">
        <f>'[1]1-е полуг.'!N12+[1]июль!N12</f>
        <v>1469.4166666666667</v>
      </c>
      <c r="O12" s="56">
        <f>'[1]1-е полуг.'!O12+[1]июль!O12</f>
        <v>492.1</v>
      </c>
      <c r="P12" s="53"/>
      <c r="Q12" s="57"/>
      <c r="R12" s="53"/>
      <c r="S12" s="54">
        <f t="shared" si="4"/>
        <v>1961.5166666666669</v>
      </c>
      <c r="T12" s="55">
        <f t="shared" si="0"/>
        <v>2067.9799699999999</v>
      </c>
      <c r="U12" s="56">
        <f>'[1]1-е полуг.'!U12+[1]июль!U12</f>
        <v>1551.3299</v>
      </c>
      <c r="V12" s="56">
        <f>'[1]1-е полуг.'!V12+[1]июль!V12</f>
        <v>516.65006999999991</v>
      </c>
      <c r="W12" s="56"/>
      <c r="X12" s="58"/>
      <c r="Y12" s="59"/>
      <c r="Z12" s="60">
        <f t="shared" si="5"/>
        <v>2067.9799699999999</v>
      </c>
      <c r="AA12" s="55">
        <f t="shared" si="6"/>
        <v>-106.4633033333331</v>
      </c>
      <c r="AB12" s="52">
        <f t="shared" si="7"/>
        <v>-81.91323333333321</v>
      </c>
      <c r="AC12" s="52">
        <f t="shared" si="7"/>
        <v>-24.550069999999891</v>
      </c>
      <c r="AD12" s="52">
        <f t="shared" si="7"/>
        <v>0</v>
      </c>
      <c r="AE12" s="52">
        <f t="shared" si="8"/>
        <v>0</v>
      </c>
      <c r="AF12" s="61">
        <f t="shared" si="9"/>
        <v>-106.4633033333331</v>
      </c>
      <c r="AG12" s="55">
        <f t="shared" si="10"/>
        <v>1932.7000000000003</v>
      </c>
      <c r="AH12" s="56">
        <f>'[1]1-е полуг.'!AH12+[1]июль!AH12</f>
        <v>1555.0000000000002</v>
      </c>
      <c r="AI12" s="56">
        <f>'[1]1-е полуг.'!AI12+[1]июль!AI12</f>
        <v>377.7</v>
      </c>
      <c r="AJ12" s="56">
        <f>'[1]1-е полуг.'!AJ12+[1]июль!AJ12</f>
        <v>0</v>
      </c>
      <c r="AK12" s="56">
        <f>'[1]1-е полуг.'!AK12+[1]июль!AK12</f>
        <v>0</v>
      </c>
      <c r="AL12" s="62">
        <f t="shared" si="11"/>
        <v>1932.7000000000003</v>
      </c>
      <c r="AM12" s="55">
        <f t="shared" si="12"/>
        <v>135.27996999999965</v>
      </c>
      <c r="AN12" s="63">
        <f t="shared" si="13"/>
        <v>-3.670100000000275</v>
      </c>
      <c r="AO12" s="63">
        <f t="shared" si="13"/>
        <v>138.95006999999993</v>
      </c>
      <c r="AP12" s="52"/>
      <c r="AQ12" s="64"/>
      <c r="AR12" s="61">
        <f t="shared" si="14"/>
        <v>135.27996999999965</v>
      </c>
      <c r="AS12" s="65">
        <f t="shared" si="15"/>
        <v>0.93458352016823465</v>
      </c>
      <c r="AT12" s="66">
        <f t="shared" si="1"/>
        <v>1.0023657766152771</v>
      </c>
      <c r="AU12" s="66">
        <f t="shared" si="1"/>
        <v>0.73105574146152741</v>
      </c>
      <c r="AV12" s="67"/>
      <c r="AW12" s="68"/>
      <c r="AX12" s="69">
        <f t="shared" si="16"/>
        <v>0.93458352016823465</v>
      </c>
    </row>
    <row r="13" spans="1:50" s="70" customFormat="1" ht="24.75" customHeight="1">
      <c r="A13" s="71">
        <v>4</v>
      </c>
      <c r="B13" s="72" t="s">
        <v>34</v>
      </c>
      <c r="C13" s="73">
        <v>1873</v>
      </c>
      <c r="D13" s="48">
        <f t="shared" si="17"/>
        <v>31862.400000000001</v>
      </c>
      <c r="E13" s="49">
        <v>23869.200000000001</v>
      </c>
      <c r="F13" s="50">
        <v>7993.2</v>
      </c>
      <c r="G13" s="51"/>
      <c r="H13" s="52"/>
      <c r="I13" s="53"/>
      <c r="J13" s="51"/>
      <c r="K13" s="53"/>
      <c r="L13" s="54">
        <f t="shared" si="2"/>
        <v>31862.400000000001</v>
      </c>
      <c r="M13" s="55">
        <f t="shared" si="3"/>
        <v>18586.400000000001</v>
      </c>
      <c r="N13" s="56">
        <f>'[1]1-е полуг.'!N13+[1]июль!N13</f>
        <v>13923.7</v>
      </c>
      <c r="O13" s="56">
        <f>'[1]1-е полуг.'!O13+[1]июль!O13</f>
        <v>4662.7</v>
      </c>
      <c r="P13" s="53"/>
      <c r="Q13" s="57"/>
      <c r="R13" s="53"/>
      <c r="S13" s="54">
        <f t="shared" si="4"/>
        <v>18586.400000000001</v>
      </c>
      <c r="T13" s="55">
        <f t="shared" si="0"/>
        <v>21307.374159999999</v>
      </c>
      <c r="U13" s="56">
        <f>'[1]1-е полуг.'!U13+[1]июль!U13</f>
        <v>16527.354459999999</v>
      </c>
      <c r="V13" s="56">
        <f>'[1]1-е полуг.'!V13+[1]июль!V13</f>
        <v>4780.0196999999998</v>
      </c>
      <c r="W13" s="56"/>
      <c r="X13" s="58"/>
      <c r="Y13" s="59"/>
      <c r="Z13" s="60">
        <f t="shared" si="5"/>
        <v>21307.374159999999</v>
      </c>
      <c r="AA13" s="55">
        <f t="shared" si="6"/>
        <v>-2720.9741599999979</v>
      </c>
      <c r="AB13" s="52">
        <f t="shared" si="7"/>
        <v>-2603.6544599999979</v>
      </c>
      <c r="AC13" s="52">
        <f t="shared" si="7"/>
        <v>-117.31970000000001</v>
      </c>
      <c r="AD13" s="52">
        <f t="shared" si="7"/>
        <v>0</v>
      </c>
      <c r="AE13" s="52">
        <f t="shared" si="8"/>
        <v>0</v>
      </c>
      <c r="AF13" s="61">
        <f t="shared" si="9"/>
        <v>-2720.9741599999979</v>
      </c>
      <c r="AG13" s="55">
        <f t="shared" si="10"/>
        <v>19107</v>
      </c>
      <c r="AH13" s="56">
        <f>'[1]1-е полуг.'!AH13+[1]июль!AH13</f>
        <v>15370.7</v>
      </c>
      <c r="AI13" s="56">
        <f>'[1]1-е полуг.'!AI13+[1]июль!AI13</f>
        <v>3736.3000000000006</v>
      </c>
      <c r="AJ13" s="56">
        <f>'[1]1-е полуг.'!AJ13+[1]июль!AJ13</f>
        <v>0</v>
      </c>
      <c r="AK13" s="56">
        <f>'[1]1-е полуг.'!AK13+[1]июль!AK13</f>
        <v>0</v>
      </c>
      <c r="AL13" s="62">
        <f t="shared" si="11"/>
        <v>19107</v>
      </c>
      <c r="AM13" s="55">
        <f t="shared" si="12"/>
        <v>2200.3741599999971</v>
      </c>
      <c r="AN13" s="63">
        <f t="shared" si="13"/>
        <v>1156.6544599999979</v>
      </c>
      <c r="AO13" s="63">
        <f t="shared" si="13"/>
        <v>1043.7196999999992</v>
      </c>
      <c r="AP13" s="52"/>
      <c r="AQ13" s="64"/>
      <c r="AR13" s="61">
        <f t="shared" si="14"/>
        <v>2200.3741599999971</v>
      </c>
      <c r="AS13" s="65">
        <f t="shared" si="15"/>
        <v>0.89673180076169468</v>
      </c>
      <c r="AT13" s="66">
        <f>AH13/U13</f>
        <v>0.93001575280548576</v>
      </c>
      <c r="AU13" s="66">
        <f>AI13/V13</f>
        <v>0.7816494982227794</v>
      </c>
      <c r="AV13" s="67"/>
      <c r="AW13" s="68"/>
      <c r="AX13" s="69">
        <f t="shared" si="16"/>
        <v>0.89673180076169468</v>
      </c>
    </row>
    <row r="14" spans="1:50" s="70" customFormat="1" ht="23.25" customHeight="1">
      <c r="A14" s="71">
        <v>5</v>
      </c>
      <c r="B14" s="72" t="s">
        <v>35</v>
      </c>
      <c r="C14" s="73">
        <v>285</v>
      </c>
      <c r="D14" s="48">
        <f t="shared" si="17"/>
        <v>5528.6</v>
      </c>
      <c r="E14" s="49">
        <v>4141.7</v>
      </c>
      <c r="F14" s="50">
        <v>1386.9</v>
      </c>
      <c r="G14" s="51">
        <v>92565</v>
      </c>
      <c r="H14" s="52">
        <v>2564.8000000000002</v>
      </c>
      <c r="I14" s="52">
        <v>2564.8000000000002</v>
      </c>
      <c r="J14" s="51">
        <v>139</v>
      </c>
      <c r="K14" s="53">
        <v>88.05</v>
      </c>
      <c r="L14" s="54">
        <f t="shared" si="2"/>
        <v>8181.4500000000007</v>
      </c>
      <c r="M14" s="55">
        <f t="shared" si="3"/>
        <v>3225.0166666666669</v>
      </c>
      <c r="N14" s="56">
        <f>'[1]1-е полуг.'!N14+[1]июль!N14</f>
        <v>2415.9916666666668</v>
      </c>
      <c r="O14" s="56">
        <f>'[1]1-е полуг.'!O14+[1]июль!O14</f>
        <v>809.02500000000009</v>
      </c>
      <c r="P14" s="56">
        <f>'[1]1-е полуг.'!P14+[1]июль!P14</f>
        <v>1496.1333333333334</v>
      </c>
      <c r="Q14" s="74">
        <f>'[1]1-е полуг.'!Q14+[1]июль!Q14</f>
        <v>81</v>
      </c>
      <c r="R14" s="56">
        <f>'[1]1-е полуг.'!R14+[1]июль!R14</f>
        <v>51.310805025593304</v>
      </c>
      <c r="S14" s="54">
        <f t="shared" si="4"/>
        <v>4772.4608050255938</v>
      </c>
      <c r="T14" s="55">
        <f t="shared" si="0"/>
        <v>1342.47371</v>
      </c>
      <c r="U14" s="56">
        <f>'[1]1-е полуг.'!U14+[1]июль!U14</f>
        <v>1005.6918099999999</v>
      </c>
      <c r="V14" s="56">
        <f>'[1]1-е полуг.'!V14+[1]июль!V14</f>
        <v>336.78190000000001</v>
      </c>
      <c r="W14" s="56">
        <f>'[1]1-е полуг.'!W14+[1]июль!W14</f>
        <v>1313.4682</v>
      </c>
      <c r="X14" s="57">
        <f>Y14/($K$36/$J$36)</f>
        <v>70.002903057326705</v>
      </c>
      <c r="Y14" s="59">
        <f>'[1]1-е полуг.'!Y14+[1]июль!Y14</f>
        <v>44.34451</v>
      </c>
      <c r="Z14" s="60">
        <f t="shared" si="5"/>
        <v>2700.2864199999999</v>
      </c>
      <c r="AA14" s="55">
        <f t="shared" si="6"/>
        <v>1882.5429566666671</v>
      </c>
      <c r="AB14" s="52">
        <f t="shared" si="7"/>
        <v>1410.299856666667</v>
      </c>
      <c r="AC14" s="52">
        <f t="shared" si="7"/>
        <v>472.24310000000008</v>
      </c>
      <c r="AD14" s="52">
        <f t="shared" si="7"/>
        <v>182.66513333333342</v>
      </c>
      <c r="AE14" s="52">
        <f t="shared" si="8"/>
        <v>6.966295025593304</v>
      </c>
      <c r="AF14" s="61">
        <f t="shared" si="9"/>
        <v>2072.1743850255939</v>
      </c>
      <c r="AG14" s="55">
        <f t="shared" si="10"/>
        <v>1226.0000000000002</v>
      </c>
      <c r="AH14" s="56">
        <f>'[1]1-е полуг.'!AH14+[1]июль!AH14</f>
        <v>936.70000000000027</v>
      </c>
      <c r="AI14" s="56">
        <f>'[1]1-е полуг.'!AI14+[1]июль!AI14</f>
        <v>289.3</v>
      </c>
      <c r="AJ14" s="56">
        <f>'[1]1-е полуг.'!AJ14+[1]июль!AJ14</f>
        <v>1279.8999999999999</v>
      </c>
      <c r="AK14" s="56">
        <f>'[1]1-е полуг.'!AK14+[1]июль!AK14</f>
        <v>41.099999999999994</v>
      </c>
      <c r="AL14" s="62">
        <f t="shared" si="11"/>
        <v>2547</v>
      </c>
      <c r="AM14" s="55">
        <f t="shared" si="12"/>
        <v>116.47370999999964</v>
      </c>
      <c r="AN14" s="63">
        <f t="shared" si="13"/>
        <v>68.991809999999646</v>
      </c>
      <c r="AO14" s="63">
        <f t="shared" si="13"/>
        <v>47.481899999999996</v>
      </c>
      <c r="AP14" s="52">
        <f>W14-AJ14</f>
        <v>33.568200000000161</v>
      </c>
      <c r="AQ14" s="64">
        <f>Y14-AK14</f>
        <v>3.2445100000000053</v>
      </c>
      <c r="AR14" s="61">
        <f t="shared" si="14"/>
        <v>153.28641999999979</v>
      </c>
      <c r="AS14" s="65">
        <f t="shared" si="15"/>
        <v>0.9132394853378546</v>
      </c>
      <c r="AT14" s="66">
        <f t="shared" si="15"/>
        <v>0.93139865581683556</v>
      </c>
      <c r="AU14" s="66">
        <f t="shared" si="15"/>
        <v>0.85901291013560999</v>
      </c>
      <c r="AV14" s="67">
        <f>AJ14/W14</f>
        <v>0.97444308130185397</v>
      </c>
      <c r="AW14" s="68">
        <f>AK14/Y14</f>
        <v>0.92683400944107841</v>
      </c>
      <c r="AX14" s="69">
        <f t="shared" si="16"/>
        <v>0.94323327375027133</v>
      </c>
    </row>
    <row r="15" spans="1:50" s="70" customFormat="1" ht="21.75" customHeight="1">
      <c r="A15" s="71">
        <v>6</v>
      </c>
      <c r="B15" s="72" t="s">
        <v>36</v>
      </c>
      <c r="C15" s="73">
        <v>516</v>
      </c>
      <c r="D15" s="48">
        <f t="shared" si="17"/>
        <v>7252.5</v>
      </c>
      <c r="E15" s="49">
        <v>5433.1</v>
      </c>
      <c r="F15" s="50">
        <v>1819.4</v>
      </c>
      <c r="G15" s="51">
        <v>186374</v>
      </c>
      <c r="H15" s="52">
        <v>5342.5</v>
      </c>
      <c r="I15" s="52">
        <v>5342.5</v>
      </c>
      <c r="J15" s="51">
        <v>638</v>
      </c>
      <c r="K15" s="53">
        <v>404.15</v>
      </c>
      <c r="L15" s="54">
        <f t="shared" si="2"/>
        <v>12999.15</v>
      </c>
      <c r="M15" s="55">
        <f t="shared" si="3"/>
        <v>4230.625</v>
      </c>
      <c r="N15" s="56">
        <f>'[1]1-е полуг.'!N15+[1]июль!N15</f>
        <v>3169.3083333333334</v>
      </c>
      <c r="O15" s="56">
        <f>'[1]1-е полуг.'!O15+[1]июль!O15</f>
        <v>1061.3166666666666</v>
      </c>
      <c r="P15" s="56">
        <f>'[1]1-е полуг.'!P15+[1]июль!P15</f>
        <v>3116.4583333333335</v>
      </c>
      <c r="Q15" s="74">
        <f>'[1]1-е полуг.'!Q15+[1]июль!Q15</f>
        <v>388</v>
      </c>
      <c r="R15" s="56">
        <f>'[1]1-е полуг.'!R15+[1]июль!R15</f>
        <v>245.785090739879</v>
      </c>
      <c r="S15" s="54">
        <f t="shared" si="4"/>
        <v>7592.8684240732127</v>
      </c>
      <c r="T15" s="55">
        <f t="shared" si="0"/>
        <v>5858.4351500000002</v>
      </c>
      <c r="U15" s="56">
        <f>'[1]1-е полуг.'!U15+[1]июль!U15</f>
        <v>4388.7468900000003</v>
      </c>
      <c r="V15" s="56">
        <f>'[1]1-е полуг.'!V15+[1]июль!V15</f>
        <v>1469.6882600000001</v>
      </c>
      <c r="W15" s="56">
        <f>'[1]1-е полуг.'!W15+[1]июль!W15</f>
        <v>2993.8269</v>
      </c>
      <c r="X15" s="57">
        <f t="shared" ref="X15:X33" si="18">Y15/($K$36/$J$36)</f>
        <v>82.004259490788357</v>
      </c>
      <c r="Y15" s="59">
        <f>'[1]1-е полуг.'!Y15+[1]июль!Y15</f>
        <v>51.94697</v>
      </c>
      <c r="Z15" s="60">
        <f t="shared" si="5"/>
        <v>8904.2090200000021</v>
      </c>
      <c r="AA15" s="55">
        <f t="shared" si="6"/>
        <v>-1627.8101500000005</v>
      </c>
      <c r="AB15" s="52">
        <f t="shared" si="7"/>
        <v>-1219.438556666667</v>
      </c>
      <c r="AC15" s="52">
        <f t="shared" si="7"/>
        <v>-408.37159333333352</v>
      </c>
      <c r="AD15" s="52">
        <f t="shared" si="7"/>
        <v>122.63143333333346</v>
      </c>
      <c r="AE15" s="52">
        <f t="shared" si="8"/>
        <v>193.838120739879</v>
      </c>
      <c r="AF15" s="61">
        <f t="shared" si="9"/>
        <v>-1311.340595926788</v>
      </c>
      <c r="AG15" s="55">
        <f t="shared" si="10"/>
        <v>5147.7</v>
      </c>
      <c r="AH15" s="56">
        <f>'[1]1-е полуг.'!AH15+[1]июль!AH15</f>
        <v>4249.8</v>
      </c>
      <c r="AI15" s="56">
        <f>'[1]1-е полуг.'!AI15+[1]июль!AI15</f>
        <v>897.9</v>
      </c>
      <c r="AJ15" s="56">
        <f>'[1]1-е полуг.'!AJ15+[1]июль!AJ15</f>
        <v>2907.2</v>
      </c>
      <c r="AK15" s="56">
        <f>'[1]1-е полуг.'!AK15+[1]июль!AK15</f>
        <v>115.99999999999997</v>
      </c>
      <c r="AL15" s="62">
        <f t="shared" si="11"/>
        <v>8170.9</v>
      </c>
      <c r="AM15" s="55">
        <f t="shared" si="12"/>
        <v>710.73515000000032</v>
      </c>
      <c r="AN15" s="63">
        <f t="shared" si="13"/>
        <v>138.94689000000017</v>
      </c>
      <c r="AO15" s="63">
        <f t="shared" si="13"/>
        <v>571.78826000000015</v>
      </c>
      <c r="AP15" s="52">
        <f t="shared" si="13"/>
        <v>86.626900000000205</v>
      </c>
      <c r="AQ15" s="64">
        <f t="shared" ref="AQ15:AQ35" si="19">Y15-AK15</f>
        <v>-64.053029999999978</v>
      </c>
      <c r="AR15" s="61">
        <f t="shared" si="14"/>
        <v>733.3090200000006</v>
      </c>
      <c r="AS15" s="65">
        <f t="shared" si="15"/>
        <v>0.87868174148859524</v>
      </c>
      <c r="AT15" s="66">
        <f t="shared" si="15"/>
        <v>0.96834019060962517</v>
      </c>
      <c r="AU15" s="66">
        <f t="shared" si="15"/>
        <v>0.61094588861994437</v>
      </c>
      <c r="AV15" s="67">
        <f t="shared" si="15"/>
        <v>0.97106482676069206</v>
      </c>
      <c r="AW15" s="68">
        <f>AK15/Y15</f>
        <v>2.2330465087761611</v>
      </c>
      <c r="AX15" s="69">
        <f t="shared" si="16"/>
        <v>0.91764467586588594</v>
      </c>
    </row>
    <row r="16" spans="1:50" s="70" customFormat="1" ht="21.75" customHeight="1">
      <c r="A16" s="71">
        <v>7</v>
      </c>
      <c r="B16" s="72" t="s">
        <v>37</v>
      </c>
      <c r="C16" s="73">
        <v>97</v>
      </c>
      <c r="D16" s="48">
        <f t="shared" si="17"/>
        <v>820</v>
      </c>
      <c r="E16" s="49">
        <v>614.29999999999995</v>
      </c>
      <c r="F16" s="50">
        <v>205.7</v>
      </c>
      <c r="G16" s="51">
        <v>66163</v>
      </c>
      <c r="H16" s="52">
        <v>1925.8</v>
      </c>
      <c r="I16" s="52">
        <v>1925.8</v>
      </c>
      <c r="J16" s="51">
        <v>339</v>
      </c>
      <c r="K16" s="53">
        <v>214.75</v>
      </c>
      <c r="L16" s="54">
        <f t="shared" si="2"/>
        <v>2960.55</v>
      </c>
      <c r="M16" s="55">
        <f t="shared" si="3"/>
        <v>478.33333333333331</v>
      </c>
      <c r="N16" s="56">
        <f>'[1]1-е полуг.'!N16+[1]июль!N16</f>
        <v>358.34166666666664</v>
      </c>
      <c r="O16" s="56">
        <f>'[1]1-е полуг.'!O16+[1]июль!O16</f>
        <v>119.99166666666666</v>
      </c>
      <c r="P16" s="56">
        <f>'[1]1-е полуг.'!P16+[1]июль!P16</f>
        <v>1123.3833333333332</v>
      </c>
      <c r="Q16" s="74">
        <f>'[1]1-е полуг.'!Q16+[1]июль!Q16</f>
        <v>189</v>
      </c>
      <c r="R16" s="56">
        <f>'[1]1-е полуг.'!R16+[1]июль!R16</f>
        <v>119.72521172638436</v>
      </c>
      <c r="S16" s="54">
        <f t="shared" si="4"/>
        <v>1721.4418783930507</v>
      </c>
      <c r="T16" s="55">
        <f t="shared" si="0"/>
        <v>508.75130999999999</v>
      </c>
      <c r="U16" s="56">
        <f>'[1]1-е полуг.'!U16+[1]июль!U16</f>
        <v>381.12252999999998</v>
      </c>
      <c r="V16" s="56">
        <f>'[1]1-е полуг.'!V16+[1]июль!V16</f>
        <v>127.62877999999999</v>
      </c>
      <c r="W16" s="56">
        <f>'[1]1-е полуг.'!W16+[1]июль!W16</f>
        <v>1100.6272200000001</v>
      </c>
      <c r="X16" s="57">
        <f t="shared" si="18"/>
        <v>139.99401386154614</v>
      </c>
      <c r="Y16" s="59">
        <f>'[1]1-е полуг.'!Y16+[1]июль!Y16</f>
        <v>88.681550000000001</v>
      </c>
      <c r="Z16" s="60">
        <f t="shared" si="5"/>
        <v>1698.06008</v>
      </c>
      <c r="AA16" s="55">
        <f t="shared" si="6"/>
        <v>-30.417976666666675</v>
      </c>
      <c r="AB16" s="52">
        <f t="shared" si="7"/>
        <v>-22.780863333333343</v>
      </c>
      <c r="AC16" s="52">
        <f t="shared" si="7"/>
        <v>-7.6371133333333319</v>
      </c>
      <c r="AD16" s="52">
        <f t="shared" si="7"/>
        <v>22.756113333333133</v>
      </c>
      <c r="AE16" s="52">
        <f t="shared" si="8"/>
        <v>31.043661726384357</v>
      </c>
      <c r="AF16" s="61">
        <f t="shared" si="9"/>
        <v>23.381798393050815</v>
      </c>
      <c r="AG16" s="55">
        <f t="shared" si="10"/>
        <v>413.3</v>
      </c>
      <c r="AH16" s="56">
        <f>'[1]1-е полуг.'!AH16+[1]июль!AH16</f>
        <v>312.8</v>
      </c>
      <c r="AI16" s="56">
        <f>'[1]1-е полуг.'!AI16+[1]июль!AI16</f>
        <v>100.5</v>
      </c>
      <c r="AJ16" s="56">
        <f>'[1]1-е полуг.'!AJ16+[1]июль!AJ16</f>
        <v>1017.3000000000001</v>
      </c>
      <c r="AK16" s="56">
        <f>'[1]1-е полуг.'!AK16+[1]июль!AK16</f>
        <v>61.400000000000006</v>
      </c>
      <c r="AL16" s="62">
        <f t="shared" si="11"/>
        <v>1492.0000000000002</v>
      </c>
      <c r="AM16" s="55">
        <f t="shared" si="12"/>
        <v>95.451309999999964</v>
      </c>
      <c r="AN16" s="63">
        <f t="shared" si="13"/>
        <v>68.322529999999972</v>
      </c>
      <c r="AO16" s="63">
        <f t="shared" si="13"/>
        <v>27.128779999999992</v>
      </c>
      <c r="AP16" s="52">
        <f t="shared" si="13"/>
        <v>83.327220000000011</v>
      </c>
      <c r="AQ16" s="64">
        <f t="shared" si="19"/>
        <v>27.281549999999996</v>
      </c>
      <c r="AR16" s="61">
        <f t="shared" si="14"/>
        <v>206.06007999999997</v>
      </c>
      <c r="AS16" s="65">
        <f t="shared" si="15"/>
        <v>0.81238120055160157</v>
      </c>
      <c r="AT16" s="66">
        <f t="shared" si="15"/>
        <v>0.82073342659642823</v>
      </c>
      <c r="AU16" s="66">
        <f t="shared" si="15"/>
        <v>0.78743994888927094</v>
      </c>
      <c r="AV16" s="67">
        <f t="shared" si="15"/>
        <v>0.92429115100387937</v>
      </c>
      <c r="AW16" s="68">
        <f>AK16/Y16</f>
        <v>0.69236498459938967</v>
      </c>
      <c r="AX16" s="69">
        <f t="shared" si="16"/>
        <v>0.87864971185236285</v>
      </c>
    </row>
    <row r="17" spans="1:50" s="70" customFormat="1" ht="21.75" customHeight="1">
      <c r="A17" s="71">
        <v>8</v>
      </c>
      <c r="B17" s="75" t="s">
        <v>38</v>
      </c>
      <c r="C17" s="73">
        <v>93</v>
      </c>
      <c r="D17" s="48">
        <f t="shared" si="17"/>
        <v>2086.9</v>
      </c>
      <c r="E17" s="49">
        <v>1563.4</v>
      </c>
      <c r="F17" s="50">
        <v>523.5</v>
      </c>
      <c r="G17" s="51">
        <v>18812</v>
      </c>
      <c r="H17" s="52">
        <v>554.4</v>
      </c>
      <c r="I17" s="52">
        <v>554.4</v>
      </c>
      <c r="J17" s="51"/>
      <c r="K17" s="53"/>
      <c r="L17" s="54">
        <f t="shared" si="2"/>
        <v>2641.3</v>
      </c>
      <c r="M17" s="55">
        <f t="shared" si="3"/>
        <v>1217.3583333333331</v>
      </c>
      <c r="N17" s="56">
        <f>'[1]1-е полуг.'!N17+[1]июль!N17</f>
        <v>911.98333333333323</v>
      </c>
      <c r="O17" s="56">
        <f>'[1]1-е полуг.'!O17+[1]июль!O17</f>
        <v>305.375</v>
      </c>
      <c r="P17" s="56">
        <f>'[1]1-е полуг.'!P17+[1]июль!P17</f>
        <v>323.39999999999998</v>
      </c>
      <c r="Q17" s="74">
        <f>'[1]1-е полуг.'!Q17+[1]июль!Q17</f>
        <v>0</v>
      </c>
      <c r="R17" s="56">
        <f>'[1]1-е полуг.'!R17+[1]июль!R17</f>
        <v>0</v>
      </c>
      <c r="S17" s="54">
        <f t="shared" si="4"/>
        <v>1540.7583333333332</v>
      </c>
      <c r="T17" s="55">
        <f t="shared" si="0"/>
        <v>1413.71912</v>
      </c>
      <c r="U17" s="56">
        <f>'[1]1-е полуг.'!U17+[1]июль!U17</f>
        <v>1059.06412</v>
      </c>
      <c r="V17" s="56">
        <f>'[1]1-е полуг.'!V17+[1]июль!V17</f>
        <v>354.65500000000003</v>
      </c>
      <c r="W17" s="56">
        <f>'[1]1-е полуг.'!W17+[1]июль!W17</f>
        <v>270.43506000000002</v>
      </c>
      <c r="X17" s="57">
        <f t="shared" si="18"/>
        <v>0</v>
      </c>
      <c r="Y17" s="59">
        <f>'[1]1-е полуг.'!Y17+[1]июль!Y17</f>
        <v>0</v>
      </c>
      <c r="Z17" s="60">
        <f t="shared" si="5"/>
        <v>1684.15418</v>
      </c>
      <c r="AA17" s="55">
        <f t="shared" si="6"/>
        <v>-196.3607866666668</v>
      </c>
      <c r="AB17" s="52">
        <f t="shared" si="7"/>
        <v>-147.08078666666677</v>
      </c>
      <c r="AC17" s="52">
        <f t="shared" si="7"/>
        <v>-49.28000000000003</v>
      </c>
      <c r="AD17" s="52">
        <f t="shared" si="7"/>
        <v>52.964939999999956</v>
      </c>
      <c r="AE17" s="52">
        <f t="shared" si="8"/>
        <v>0</v>
      </c>
      <c r="AF17" s="61">
        <f t="shared" si="9"/>
        <v>-143.39584666666684</v>
      </c>
      <c r="AG17" s="55">
        <f t="shared" si="10"/>
        <v>1524.7</v>
      </c>
      <c r="AH17" s="56">
        <f>'[1]1-е полуг.'!AH17+[1]июль!AH17</f>
        <v>1161.9000000000001</v>
      </c>
      <c r="AI17" s="56">
        <f>'[1]1-е полуг.'!AI17+[1]июль!AI17</f>
        <v>362.79999999999995</v>
      </c>
      <c r="AJ17" s="56">
        <f>'[1]1-е полуг.'!AJ17+[1]июль!AJ17</f>
        <v>284.70000000000005</v>
      </c>
      <c r="AK17" s="56">
        <f>'[1]1-е полуг.'!AK17+[1]июль!AK17</f>
        <v>0</v>
      </c>
      <c r="AL17" s="62">
        <f t="shared" si="11"/>
        <v>1809.4</v>
      </c>
      <c r="AM17" s="55">
        <f t="shared" si="12"/>
        <v>-110.98088000000001</v>
      </c>
      <c r="AN17" s="63">
        <f t="shared" si="13"/>
        <v>-102.83588000000009</v>
      </c>
      <c r="AO17" s="63">
        <f t="shared" si="13"/>
        <v>-8.144999999999925</v>
      </c>
      <c r="AP17" s="52">
        <f t="shared" si="13"/>
        <v>-14.264940000000024</v>
      </c>
      <c r="AQ17" s="64">
        <f t="shared" si="19"/>
        <v>0</v>
      </c>
      <c r="AR17" s="61">
        <f t="shared" si="14"/>
        <v>-125.24582000000004</v>
      </c>
      <c r="AS17" s="65">
        <f t="shared" si="15"/>
        <v>1.0785027792508035</v>
      </c>
      <c r="AT17" s="66">
        <f t="shared" si="15"/>
        <v>1.0971007119002389</v>
      </c>
      <c r="AU17" s="66">
        <f t="shared" si="15"/>
        <v>1.0229659810238116</v>
      </c>
      <c r="AV17" s="67">
        <f t="shared" si="15"/>
        <v>1.0527481163130255</v>
      </c>
      <c r="AW17" s="68"/>
      <c r="AX17" s="69">
        <f t="shared" si="16"/>
        <v>1.0743671936259422</v>
      </c>
    </row>
    <row r="18" spans="1:50" s="70" customFormat="1" ht="21.75" customHeight="1">
      <c r="A18" s="71">
        <v>9</v>
      </c>
      <c r="B18" s="72" t="s">
        <v>39</v>
      </c>
      <c r="C18" s="73">
        <v>315</v>
      </c>
      <c r="D18" s="48">
        <f t="shared" si="17"/>
        <v>4356.8999999999996</v>
      </c>
      <c r="E18" s="49">
        <v>3263.9</v>
      </c>
      <c r="F18" s="50">
        <v>1093</v>
      </c>
      <c r="G18" s="51">
        <v>53124</v>
      </c>
      <c r="H18" s="52">
        <v>1425.4</v>
      </c>
      <c r="I18" s="52">
        <v>1425.4</v>
      </c>
      <c r="J18" s="51">
        <v>115</v>
      </c>
      <c r="K18" s="53">
        <v>72.849999999999994</v>
      </c>
      <c r="L18" s="54">
        <f t="shared" si="2"/>
        <v>5855.15</v>
      </c>
      <c r="M18" s="55">
        <f t="shared" si="3"/>
        <v>2541.5250000000005</v>
      </c>
      <c r="N18" s="56">
        <f>'[1]1-е полуг.'!N18+[1]июль!N18</f>
        <v>1903.9416666666671</v>
      </c>
      <c r="O18" s="56">
        <f>'[1]1-е полуг.'!O18+[1]июль!O18</f>
        <v>637.58333333333337</v>
      </c>
      <c r="P18" s="56">
        <f>'[1]1-е полуг.'!P18+[1]июль!P18</f>
        <v>831.48333333333335</v>
      </c>
      <c r="Q18" s="74">
        <f>'[1]1-е полуг.'!Q18+[1]июль!Q18</f>
        <v>65</v>
      </c>
      <c r="R18" s="56">
        <f>'[1]1-е полуг.'!R18+[1]июль!R18</f>
        <v>41.175337366216851</v>
      </c>
      <c r="S18" s="54">
        <f t="shared" si="4"/>
        <v>3414.1836706995509</v>
      </c>
      <c r="T18" s="55">
        <f t="shared" si="0"/>
        <v>1939.5528300000001</v>
      </c>
      <c r="U18" s="56">
        <f>'[1]1-е полуг.'!U18+[1]июль!U18</f>
        <v>1452.9828400000001</v>
      </c>
      <c r="V18" s="56">
        <f>'[1]1-е полуг.'!V18+[1]июль!V18</f>
        <v>486.56999000000002</v>
      </c>
      <c r="W18" s="56">
        <f>'[1]1-е полуг.'!W18+[1]июль!W18</f>
        <v>730.03556999999989</v>
      </c>
      <c r="X18" s="57">
        <f t="shared" si="18"/>
        <v>54.998942203155764</v>
      </c>
      <c r="Y18" s="59">
        <f>'[1]1-е полуг.'!Y18+[1]июль!Y18</f>
        <v>34.840000000000003</v>
      </c>
      <c r="Z18" s="60">
        <f t="shared" si="5"/>
        <v>2704.4284000000002</v>
      </c>
      <c r="AA18" s="55">
        <f t="shared" si="6"/>
        <v>601.97217000000023</v>
      </c>
      <c r="AB18" s="52">
        <f t="shared" si="7"/>
        <v>450.95882666666694</v>
      </c>
      <c r="AC18" s="52">
        <f t="shared" si="7"/>
        <v>151.01334333333335</v>
      </c>
      <c r="AD18" s="52">
        <f t="shared" si="7"/>
        <v>101.44776333333346</v>
      </c>
      <c r="AE18" s="52">
        <f t="shared" si="8"/>
        <v>6.335337366216848</v>
      </c>
      <c r="AF18" s="61">
        <f t="shared" si="9"/>
        <v>709.75527069955058</v>
      </c>
      <c r="AG18" s="55">
        <f t="shared" si="10"/>
        <v>1879.0999999999997</v>
      </c>
      <c r="AH18" s="56">
        <f>'[1]1-е полуг.'!AH18+[1]июль!AH18</f>
        <v>1397.6999999999998</v>
      </c>
      <c r="AI18" s="56">
        <f>'[1]1-е полуг.'!AI18+[1]июль!AI18</f>
        <v>481.39999999999992</v>
      </c>
      <c r="AJ18" s="56">
        <f>'[1]1-е полуг.'!AJ18+[1]июль!AJ18</f>
        <v>634.39999999999986</v>
      </c>
      <c r="AK18" s="56">
        <f>'[1]1-е полуг.'!AK18+[1]июль!AK18</f>
        <v>34.399999999999991</v>
      </c>
      <c r="AL18" s="62">
        <f t="shared" si="11"/>
        <v>2547.8999999999996</v>
      </c>
      <c r="AM18" s="55">
        <f t="shared" si="12"/>
        <v>60.452830000000404</v>
      </c>
      <c r="AN18" s="63">
        <f t="shared" si="13"/>
        <v>55.282840000000306</v>
      </c>
      <c r="AO18" s="63">
        <f t="shared" si="13"/>
        <v>5.169990000000098</v>
      </c>
      <c r="AP18" s="52">
        <f t="shared" si="13"/>
        <v>95.63557000000003</v>
      </c>
      <c r="AQ18" s="64">
        <f t="shared" si="19"/>
        <v>0.44000000000001194</v>
      </c>
      <c r="AR18" s="61">
        <f t="shared" si="14"/>
        <v>156.52840000000043</v>
      </c>
      <c r="AS18" s="65">
        <f t="shared" si="15"/>
        <v>0.96883156309797425</v>
      </c>
      <c r="AT18" s="66">
        <f t="shared" si="15"/>
        <v>0.96195217281437384</v>
      </c>
      <c r="AU18" s="66">
        <f t="shared" si="15"/>
        <v>0.98937462213812222</v>
      </c>
      <c r="AV18" s="67">
        <f t="shared" si="15"/>
        <v>0.86899875303336238</v>
      </c>
      <c r="AW18" s="68">
        <f>AK18/Y18</f>
        <v>0.98737083811710646</v>
      </c>
      <c r="AX18" s="69">
        <f t="shared" si="16"/>
        <v>0.94212144791853225</v>
      </c>
    </row>
    <row r="19" spans="1:50" s="70" customFormat="1" ht="21.75" customHeight="1">
      <c r="A19" s="71">
        <v>10</v>
      </c>
      <c r="B19" s="72" t="s">
        <v>40</v>
      </c>
      <c r="C19" s="73">
        <v>207</v>
      </c>
      <c r="D19" s="48">
        <f t="shared" si="17"/>
        <v>1370.7</v>
      </c>
      <c r="E19" s="49">
        <v>1026.9000000000001</v>
      </c>
      <c r="F19" s="50">
        <v>343.8</v>
      </c>
      <c r="G19" s="51">
        <v>93510</v>
      </c>
      <c r="H19" s="52">
        <v>2655.2</v>
      </c>
      <c r="I19" s="52">
        <v>2655.2</v>
      </c>
      <c r="J19" s="51">
        <v>188</v>
      </c>
      <c r="K19" s="53">
        <v>119.09</v>
      </c>
      <c r="L19" s="54">
        <f t="shared" si="2"/>
        <v>4144.99</v>
      </c>
      <c r="M19" s="55">
        <f t="shared" si="3"/>
        <v>799.57500000000005</v>
      </c>
      <c r="N19" s="56">
        <f>'[1]1-е полуг.'!N19+[1]июль!N19</f>
        <v>599.02500000000009</v>
      </c>
      <c r="O19" s="56">
        <f>'[1]1-е полуг.'!O19+[1]июль!O19</f>
        <v>200.55</v>
      </c>
      <c r="P19" s="56">
        <f>'[1]1-е полуг.'!P19+[1]июль!P19</f>
        <v>1548.8666666666666</v>
      </c>
      <c r="Q19" s="74">
        <f>'[1]1-е полуг.'!Q19+[1]июль!Q19</f>
        <v>110</v>
      </c>
      <c r="R19" s="56">
        <f>'[1]1-е полуг.'!R19+[1]июль!R19</f>
        <v>69.681340158213118</v>
      </c>
      <c r="S19" s="54">
        <f t="shared" si="4"/>
        <v>2418.1230068248797</v>
      </c>
      <c r="T19" s="55">
        <f t="shared" si="0"/>
        <v>941.21965</v>
      </c>
      <c r="U19" s="56">
        <f>'[1]1-е полуг.'!U19+[1]июль!U19</f>
        <v>705.09862999999996</v>
      </c>
      <c r="V19" s="56">
        <f>'[1]1-е полуг.'!V19+[1]июль!V19</f>
        <v>236.12101999999999</v>
      </c>
      <c r="W19" s="56">
        <f>'[1]1-е полуг.'!W19+[1]июль!W19</f>
        <v>1260.65401</v>
      </c>
      <c r="X19" s="57">
        <f t="shared" si="18"/>
        <v>15.995031058090676</v>
      </c>
      <c r="Y19" s="59">
        <f>'[1]1-е полуг.'!Y19+[1]июль!Y19</f>
        <v>10.13232</v>
      </c>
      <c r="Z19" s="60">
        <f t="shared" si="5"/>
        <v>2212.0059800000004</v>
      </c>
      <c r="AA19" s="55">
        <f t="shared" si="6"/>
        <v>-141.64464999999984</v>
      </c>
      <c r="AB19" s="52">
        <f t="shared" si="7"/>
        <v>-106.07362999999987</v>
      </c>
      <c r="AC19" s="52">
        <f t="shared" si="7"/>
        <v>-35.571019999999976</v>
      </c>
      <c r="AD19" s="52">
        <f t="shared" si="7"/>
        <v>288.21265666666659</v>
      </c>
      <c r="AE19" s="52">
        <f t="shared" si="8"/>
        <v>59.549020158213118</v>
      </c>
      <c r="AF19" s="61">
        <f t="shared" si="9"/>
        <v>206.11702682487987</v>
      </c>
      <c r="AG19" s="55">
        <f t="shared" si="10"/>
        <v>870.7</v>
      </c>
      <c r="AH19" s="56">
        <f>'[1]1-е полуг.'!AH19+[1]июль!AH19</f>
        <v>664.90000000000009</v>
      </c>
      <c r="AI19" s="56">
        <f>'[1]1-е полуг.'!AI19+[1]июль!AI19</f>
        <v>205.79999999999998</v>
      </c>
      <c r="AJ19" s="56">
        <f>'[1]1-е полуг.'!AJ19+[1]июль!AJ19</f>
        <v>1150.5000000000002</v>
      </c>
      <c r="AK19" s="56">
        <f>'[1]1-е полуг.'!AK19+[1]июль!AK19</f>
        <v>60</v>
      </c>
      <c r="AL19" s="62">
        <f t="shared" si="11"/>
        <v>2081.2000000000003</v>
      </c>
      <c r="AM19" s="55">
        <f t="shared" si="12"/>
        <v>70.519649999999871</v>
      </c>
      <c r="AN19" s="63">
        <f t="shared" si="13"/>
        <v>40.198629999999866</v>
      </c>
      <c r="AO19" s="63">
        <f t="shared" si="13"/>
        <v>30.321020000000004</v>
      </c>
      <c r="AP19" s="52">
        <f t="shared" si="13"/>
        <v>110.15400999999974</v>
      </c>
      <c r="AQ19" s="64">
        <f t="shared" si="19"/>
        <v>-49.86768</v>
      </c>
      <c r="AR19" s="61">
        <f t="shared" si="14"/>
        <v>130.80597999999961</v>
      </c>
      <c r="AS19" s="65">
        <f t="shared" si="15"/>
        <v>0.92507630923345052</v>
      </c>
      <c r="AT19" s="66">
        <f t="shared" si="15"/>
        <v>0.94298864259600124</v>
      </c>
      <c r="AU19" s="66">
        <f t="shared" si="15"/>
        <v>0.87158695147090248</v>
      </c>
      <c r="AV19" s="67">
        <f t="shared" si="15"/>
        <v>0.9126215368164341</v>
      </c>
      <c r="AW19" s="68">
        <f>AK19/Y19</f>
        <v>5.921644796058553</v>
      </c>
      <c r="AX19" s="69">
        <f t="shared" si="16"/>
        <v>0.94086544919738413</v>
      </c>
    </row>
    <row r="20" spans="1:50" s="70" customFormat="1" ht="21.75" customHeight="1">
      <c r="A20" s="71">
        <v>11</v>
      </c>
      <c r="B20" s="76" t="s">
        <v>41</v>
      </c>
      <c r="C20" s="77"/>
      <c r="D20" s="48"/>
      <c r="E20" s="78"/>
      <c r="F20" s="79"/>
      <c r="G20" s="80">
        <v>132878</v>
      </c>
      <c r="H20" s="81">
        <v>3711.8</v>
      </c>
      <c r="I20" s="81">
        <v>3711.8</v>
      </c>
      <c r="J20" s="80">
        <v>353</v>
      </c>
      <c r="K20" s="82">
        <v>223.61</v>
      </c>
      <c r="L20" s="54">
        <f t="shared" si="2"/>
        <v>3935.4100000000003</v>
      </c>
      <c r="M20" s="55"/>
      <c r="N20" s="56">
        <f>'[1]1-е полуг.'!N20+[1]июль!N20</f>
        <v>0</v>
      </c>
      <c r="O20" s="56">
        <f>'[1]1-е полуг.'!O20+[1]июль!O20</f>
        <v>0</v>
      </c>
      <c r="P20" s="56">
        <f>'[1]1-е полуг.'!P20+[1]июль!P20</f>
        <v>2165.2166666666667</v>
      </c>
      <c r="Q20" s="74">
        <f>'[1]1-е полуг.'!Q20+[1]июль!Q20</f>
        <v>205</v>
      </c>
      <c r="R20" s="56">
        <f>'[1]1-е полуг.'!R20+[1]июль!R20</f>
        <v>129.86067938576082</v>
      </c>
      <c r="S20" s="54">
        <f t="shared" si="4"/>
        <v>2295.0773460524274</v>
      </c>
      <c r="T20" s="55">
        <f t="shared" si="0"/>
        <v>0</v>
      </c>
      <c r="U20" s="56">
        <f>'[1]1-е полуг.'!U20+[1]июль!U20</f>
        <v>0</v>
      </c>
      <c r="V20" s="56">
        <f>'[1]1-е полуг.'!V20+[1]июль!V20</f>
        <v>0</v>
      </c>
      <c r="W20" s="56">
        <f>'[1]1-е полуг.'!W20+[1]июль!W20</f>
        <v>1377.02035</v>
      </c>
      <c r="X20" s="57">
        <f t="shared" si="18"/>
        <v>92.007184210912939</v>
      </c>
      <c r="Y20" s="59">
        <f>'[1]1-е полуг.'!Y20+[1]июль!Y20</f>
        <v>58.28349</v>
      </c>
      <c r="Z20" s="60">
        <f t="shared" si="5"/>
        <v>1435.30384</v>
      </c>
      <c r="AA20" s="55"/>
      <c r="AB20" s="52"/>
      <c r="AC20" s="52"/>
      <c r="AD20" s="52">
        <f t="shared" si="7"/>
        <v>788.19631666666669</v>
      </c>
      <c r="AE20" s="52">
        <f t="shared" si="8"/>
        <v>71.577189385760818</v>
      </c>
      <c r="AF20" s="61">
        <f t="shared" si="9"/>
        <v>859.77350605242748</v>
      </c>
      <c r="AG20" s="55"/>
      <c r="AH20" s="56"/>
      <c r="AI20" s="56"/>
      <c r="AJ20" s="56">
        <f>'[1]1-е полуг.'!AJ20+[1]июль!AJ20</f>
        <v>1117.5999999999999</v>
      </c>
      <c r="AK20" s="56">
        <f>'[1]1-е полуг.'!AK20+[1]июль!AK20</f>
        <v>104</v>
      </c>
      <c r="AL20" s="62">
        <f t="shared" si="11"/>
        <v>1221.5999999999999</v>
      </c>
      <c r="AM20" s="55"/>
      <c r="AN20" s="63"/>
      <c r="AO20" s="63"/>
      <c r="AP20" s="52">
        <f t="shared" si="13"/>
        <v>259.4203500000001</v>
      </c>
      <c r="AQ20" s="64">
        <f t="shared" si="19"/>
        <v>-45.71651</v>
      </c>
      <c r="AR20" s="61">
        <f t="shared" si="14"/>
        <v>213.7038400000001</v>
      </c>
      <c r="AS20" s="65"/>
      <c r="AT20" s="66"/>
      <c r="AU20" s="66"/>
      <c r="AV20" s="67">
        <f t="shared" si="15"/>
        <v>0.81160746825564334</v>
      </c>
      <c r="AW20" s="68">
        <f>AK20/Y20</f>
        <v>1.7843818206493811</v>
      </c>
      <c r="AX20" s="69">
        <f t="shared" si="16"/>
        <v>0.8511089888814064</v>
      </c>
    </row>
    <row r="21" spans="1:50" s="70" customFormat="1" ht="21.75" customHeight="1">
      <c r="A21" s="71">
        <v>12</v>
      </c>
      <c r="B21" s="83" t="s">
        <v>42</v>
      </c>
      <c r="C21" s="73"/>
      <c r="D21" s="48"/>
      <c r="E21" s="49"/>
      <c r="F21" s="50"/>
      <c r="G21" s="51">
        <v>7299</v>
      </c>
      <c r="H21" s="52">
        <v>210.6</v>
      </c>
      <c r="I21" s="52">
        <v>210.6</v>
      </c>
      <c r="J21" s="51"/>
      <c r="K21" s="53"/>
      <c r="L21" s="54">
        <f t="shared" si="2"/>
        <v>210.6</v>
      </c>
      <c r="M21" s="55"/>
      <c r="N21" s="56">
        <f>'[1]1-е полуг.'!N21+[1]июль!N21</f>
        <v>0</v>
      </c>
      <c r="O21" s="56">
        <f>'[1]1-е полуг.'!O21+[1]июль!O21</f>
        <v>0</v>
      </c>
      <c r="P21" s="56">
        <f>'[1]1-е полуг.'!P21+[1]июль!P21</f>
        <v>122.85</v>
      </c>
      <c r="Q21" s="74">
        <f>'[1]1-е полуг.'!Q21+[1]июль!Q21</f>
        <v>0</v>
      </c>
      <c r="R21" s="56">
        <f>'[1]1-е полуг.'!R21+[1]июль!R21</f>
        <v>0</v>
      </c>
      <c r="S21" s="54">
        <f t="shared" si="4"/>
        <v>122.85</v>
      </c>
      <c r="T21" s="55">
        <f t="shared" si="0"/>
        <v>0</v>
      </c>
      <c r="U21" s="56">
        <f>'[1]1-е полуг.'!U21+[1]июль!U21</f>
        <v>0</v>
      </c>
      <c r="V21" s="56">
        <f>'[1]1-е полуг.'!V21+[1]июль!V21</f>
        <v>0</v>
      </c>
      <c r="W21" s="56">
        <f>'[1]1-е полуг.'!W21+[1]июль!W21</f>
        <v>110.15111</v>
      </c>
      <c r="X21" s="57">
        <f t="shared" si="18"/>
        <v>0</v>
      </c>
      <c r="Y21" s="59">
        <f>'[1]1-е полуг.'!Y21+[1]июль!Y21</f>
        <v>0</v>
      </c>
      <c r="Z21" s="60">
        <f t="shared" si="5"/>
        <v>110.15111</v>
      </c>
      <c r="AA21" s="55"/>
      <c r="AB21" s="52"/>
      <c r="AC21" s="52"/>
      <c r="AD21" s="52">
        <f t="shared" si="7"/>
        <v>12.698889999999992</v>
      </c>
      <c r="AE21" s="52">
        <f t="shared" si="8"/>
        <v>0</v>
      </c>
      <c r="AF21" s="61">
        <f t="shared" si="9"/>
        <v>12.698889999999992</v>
      </c>
      <c r="AG21" s="55"/>
      <c r="AH21" s="56"/>
      <c r="AI21" s="56"/>
      <c r="AJ21" s="56">
        <f>'[1]1-е полуг.'!AJ21+[1]июль!AJ21</f>
        <v>123.69999999999999</v>
      </c>
      <c r="AK21" s="56">
        <f>'[1]1-е полуг.'!AK21+[1]июль!AK21</f>
        <v>0</v>
      </c>
      <c r="AL21" s="62">
        <f t="shared" si="11"/>
        <v>123.69999999999999</v>
      </c>
      <c r="AM21" s="55"/>
      <c r="AN21" s="63"/>
      <c r="AO21" s="63"/>
      <c r="AP21" s="52">
        <f t="shared" si="13"/>
        <v>-13.548889999999986</v>
      </c>
      <c r="AQ21" s="64">
        <f t="shared" si="19"/>
        <v>0</v>
      </c>
      <c r="AR21" s="61">
        <f t="shared" si="14"/>
        <v>-13.548889999999986</v>
      </c>
      <c r="AS21" s="65"/>
      <c r="AT21" s="66"/>
      <c r="AU21" s="66"/>
      <c r="AV21" s="67">
        <f t="shared" si="15"/>
        <v>1.1230027550335171</v>
      </c>
      <c r="AW21" s="68"/>
      <c r="AX21" s="69">
        <f t="shared" si="16"/>
        <v>1.1230027550335171</v>
      </c>
    </row>
    <row r="22" spans="1:50" s="70" customFormat="1" ht="21.75" customHeight="1">
      <c r="A22" s="71">
        <v>13</v>
      </c>
      <c r="B22" s="75" t="s">
        <v>43</v>
      </c>
      <c r="C22" s="73">
        <v>251</v>
      </c>
      <c r="D22" s="48">
        <f t="shared" si="17"/>
        <v>4071.6</v>
      </c>
      <c r="E22" s="49">
        <v>3050.2</v>
      </c>
      <c r="F22" s="50">
        <v>1021.4</v>
      </c>
      <c r="G22" s="51">
        <v>91609</v>
      </c>
      <c r="H22" s="52">
        <v>2464.3000000000002</v>
      </c>
      <c r="I22" s="52">
        <v>2464.3000000000002</v>
      </c>
      <c r="J22" s="51">
        <v>364</v>
      </c>
      <c r="K22" s="53">
        <v>230.58</v>
      </c>
      <c r="L22" s="54">
        <f t="shared" si="2"/>
        <v>6766.48</v>
      </c>
      <c r="M22" s="55">
        <f t="shared" si="3"/>
        <v>2375.1</v>
      </c>
      <c r="N22" s="56">
        <f>'[1]1-е полуг.'!N22+[1]июль!N22</f>
        <v>1779.2833333333333</v>
      </c>
      <c r="O22" s="56">
        <f>'[1]1-е полуг.'!O22+[1]июль!O22</f>
        <v>595.81666666666661</v>
      </c>
      <c r="P22" s="56">
        <f>'[1]1-е полуг.'!P22+[1]июль!P22</f>
        <v>1437.5083333333334</v>
      </c>
      <c r="Q22" s="74">
        <f>'[1]1-е полуг.'!Q22+[1]июль!Q22</f>
        <v>212</v>
      </c>
      <c r="R22" s="56">
        <f>'[1]1-е полуг.'!R22+[1]июль!R22</f>
        <v>134.29494648673801</v>
      </c>
      <c r="S22" s="54">
        <f t="shared" si="4"/>
        <v>3946.9032798200715</v>
      </c>
      <c r="T22" s="55">
        <f t="shared" si="0"/>
        <v>2253.86879</v>
      </c>
      <c r="U22" s="56">
        <f>'[1]1-е полуг.'!U22+[1]июль!U22</f>
        <v>1688.4481099999998</v>
      </c>
      <c r="V22" s="56">
        <f>'[1]1-е полуг.'!V22+[1]июль!V22</f>
        <v>565.42068000000006</v>
      </c>
      <c r="W22" s="56">
        <f>'[1]1-е полуг.'!W22+[1]июль!W22</f>
        <v>1133.1934700000002</v>
      </c>
      <c r="X22" s="57">
        <f t="shared" si="18"/>
        <v>179.00360802015692</v>
      </c>
      <c r="Y22" s="59">
        <f>'[1]1-е полуг.'!Y22+[1]июль!Y22</f>
        <v>113.39283</v>
      </c>
      <c r="Z22" s="60">
        <f t="shared" si="5"/>
        <v>3500.4550900000004</v>
      </c>
      <c r="AA22" s="55">
        <f t="shared" si="6"/>
        <v>121.23121000000003</v>
      </c>
      <c r="AB22" s="52">
        <f t="shared" ref="AB22:AC25" si="20">N22-U22</f>
        <v>90.835223333333488</v>
      </c>
      <c r="AC22" s="52">
        <f t="shared" si="20"/>
        <v>30.395986666666545</v>
      </c>
      <c r="AD22" s="52">
        <f t="shared" si="7"/>
        <v>304.31486333333328</v>
      </c>
      <c r="AE22" s="52">
        <f t="shared" si="8"/>
        <v>20.902116486738009</v>
      </c>
      <c r="AF22" s="61">
        <f t="shared" si="9"/>
        <v>446.44818982007132</v>
      </c>
      <c r="AG22" s="55">
        <f t="shared" si="10"/>
        <v>1990.9999999999998</v>
      </c>
      <c r="AH22" s="56">
        <f>'[1]1-е полуг.'!AH22+[1]июль!AH22</f>
        <v>1573.6</v>
      </c>
      <c r="AI22" s="56">
        <f>'[1]1-е полуг.'!AI22+[1]июль!AI22</f>
        <v>417.39999999999992</v>
      </c>
      <c r="AJ22" s="56">
        <f>'[1]1-е полуг.'!AJ22+[1]июль!AJ22</f>
        <v>1037.3</v>
      </c>
      <c r="AK22" s="56">
        <f>'[1]1-е полуг.'!AK22+[1]июль!AK22</f>
        <v>73</v>
      </c>
      <c r="AL22" s="62">
        <f t="shared" si="11"/>
        <v>3101.2999999999997</v>
      </c>
      <c r="AM22" s="55">
        <f t="shared" si="12"/>
        <v>262.86879000000005</v>
      </c>
      <c r="AN22" s="63">
        <f t="shared" ref="AN22:AO25" si="21">U22-AH22</f>
        <v>114.84810999999991</v>
      </c>
      <c r="AO22" s="63">
        <f t="shared" si="21"/>
        <v>148.02068000000014</v>
      </c>
      <c r="AP22" s="52">
        <f t="shared" si="13"/>
        <v>95.893470000000207</v>
      </c>
      <c r="AQ22" s="64">
        <f t="shared" si="19"/>
        <v>40.392830000000004</v>
      </c>
      <c r="AR22" s="61">
        <f t="shared" si="14"/>
        <v>399.15509000000026</v>
      </c>
      <c r="AS22" s="65">
        <f>AG22/T22</f>
        <v>0.88336996760135256</v>
      </c>
      <c r="AT22" s="66">
        <f t="shared" si="15"/>
        <v>0.931980077255676</v>
      </c>
      <c r="AU22" s="66">
        <f t="shared" si="15"/>
        <v>0.73821141455243533</v>
      </c>
      <c r="AV22" s="67">
        <f t="shared" si="15"/>
        <v>0.91537767156388561</v>
      </c>
      <c r="AW22" s="68">
        <f>AK22/Y22</f>
        <v>0.64377968166064814</v>
      </c>
      <c r="AX22" s="69">
        <f t="shared" si="16"/>
        <v>0.88597051533662141</v>
      </c>
    </row>
    <row r="23" spans="1:50" s="70" customFormat="1" ht="21.75" customHeight="1">
      <c r="A23" s="71">
        <v>14</v>
      </c>
      <c r="B23" s="72" t="s">
        <v>44</v>
      </c>
      <c r="C23" s="73">
        <v>190</v>
      </c>
      <c r="D23" s="48">
        <f t="shared" si="17"/>
        <v>3054.5</v>
      </c>
      <c r="E23" s="49">
        <v>2288.1999999999998</v>
      </c>
      <c r="F23" s="50">
        <v>766.3</v>
      </c>
      <c r="G23" s="51">
        <v>96474</v>
      </c>
      <c r="H23" s="52">
        <v>2691.2</v>
      </c>
      <c r="I23" s="52">
        <v>2691.2</v>
      </c>
      <c r="J23" s="51">
        <v>320</v>
      </c>
      <c r="K23" s="53">
        <v>202.71</v>
      </c>
      <c r="L23" s="54">
        <f t="shared" si="2"/>
        <v>5948.41</v>
      </c>
      <c r="M23" s="55">
        <f t="shared" si="3"/>
        <v>1781.7916666666665</v>
      </c>
      <c r="N23" s="56">
        <f>'[1]1-е полуг.'!N23+[1]июль!N23</f>
        <v>1334.7833333333333</v>
      </c>
      <c r="O23" s="56">
        <f>'[1]1-е полуг.'!O23+[1]июль!O23</f>
        <v>447.00833333333333</v>
      </c>
      <c r="P23" s="56">
        <f>'[1]1-е полуг.'!P23+[1]июль!P23</f>
        <v>1569.8666666666666</v>
      </c>
      <c r="Q23" s="74">
        <f>'[1]1-е полуг.'!Q23+[1]июль!Q23</f>
        <v>190</v>
      </c>
      <c r="R23" s="56">
        <f>'[1]1-е полуг.'!R23+[1]июль!R23</f>
        <v>120.35867845509539</v>
      </c>
      <c r="S23" s="54">
        <f t="shared" si="4"/>
        <v>3472.0170117884281</v>
      </c>
      <c r="T23" s="55">
        <f t="shared" si="0"/>
        <v>1523.48209</v>
      </c>
      <c r="U23" s="56">
        <f>'[1]1-е полуг.'!U23+[1]июль!U23</f>
        <v>1141.2912200000001</v>
      </c>
      <c r="V23" s="56">
        <f>'[1]1-е полуг.'!V23+[1]июль!V23</f>
        <v>382.19087000000002</v>
      </c>
      <c r="W23" s="56">
        <f>'[1]1-е полуг.'!W23+[1]июль!W23</f>
        <v>1557.3869600000003</v>
      </c>
      <c r="X23" s="57">
        <f t="shared" si="18"/>
        <v>131.00476511033409</v>
      </c>
      <c r="Y23" s="59">
        <f>'[1]1-е полуг.'!Y23+[1]июль!Y23</f>
        <v>82.987160000000003</v>
      </c>
      <c r="Z23" s="60">
        <f t="shared" si="5"/>
        <v>3163.8562100000004</v>
      </c>
      <c r="AA23" s="55">
        <f t="shared" si="6"/>
        <v>258.30957666666654</v>
      </c>
      <c r="AB23" s="52">
        <f t="shared" si="20"/>
        <v>193.49211333333324</v>
      </c>
      <c r="AC23" s="52">
        <f t="shared" si="20"/>
        <v>64.817463333333308</v>
      </c>
      <c r="AD23" s="52">
        <f t="shared" si="7"/>
        <v>12.479706666666289</v>
      </c>
      <c r="AE23" s="52">
        <f t="shared" si="8"/>
        <v>37.371518455095384</v>
      </c>
      <c r="AF23" s="61">
        <f t="shared" si="9"/>
        <v>308.16080178842822</v>
      </c>
      <c r="AG23" s="55">
        <f t="shared" si="10"/>
        <v>1291.9000000000001</v>
      </c>
      <c r="AH23" s="56">
        <f>'[1]1-е полуг.'!AH23+[1]июль!AH23</f>
        <v>965.90000000000009</v>
      </c>
      <c r="AI23" s="56">
        <f>'[1]1-е полуг.'!AI23+[1]июль!AI23</f>
        <v>326</v>
      </c>
      <c r="AJ23" s="56">
        <f>'[1]1-е полуг.'!AJ23+[1]июль!AJ23</f>
        <v>1480.3</v>
      </c>
      <c r="AK23" s="56">
        <f>'[1]1-е полуг.'!AK23+[1]июль!AK23</f>
        <v>62</v>
      </c>
      <c r="AL23" s="62">
        <f t="shared" si="11"/>
        <v>2834.2</v>
      </c>
      <c r="AM23" s="55">
        <f t="shared" si="12"/>
        <v>231.58208999999999</v>
      </c>
      <c r="AN23" s="63">
        <f t="shared" si="21"/>
        <v>175.39121999999998</v>
      </c>
      <c r="AO23" s="63">
        <f t="shared" si="21"/>
        <v>56.190870000000018</v>
      </c>
      <c r="AP23" s="52">
        <f t="shared" si="13"/>
        <v>77.086960000000317</v>
      </c>
      <c r="AQ23" s="64">
        <f t="shared" si="19"/>
        <v>20.987160000000003</v>
      </c>
      <c r="AR23" s="61">
        <f t="shared" si="14"/>
        <v>329.65621000000033</v>
      </c>
      <c r="AS23" s="65">
        <f>AG23/T23</f>
        <v>0.8479915901078956</v>
      </c>
      <c r="AT23" s="66">
        <f t="shared" si="15"/>
        <v>0.84632211575236693</v>
      </c>
      <c r="AU23" s="66">
        <f t="shared" si="15"/>
        <v>0.85297694316978312</v>
      </c>
      <c r="AV23" s="67">
        <f t="shared" si="15"/>
        <v>0.95050237225564016</v>
      </c>
      <c r="AW23" s="68">
        <f>AK23/Y23</f>
        <v>0.74710352782285838</v>
      </c>
      <c r="AX23" s="69">
        <f t="shared" si="16"/>
        <v>0.8958055650702279</v>
      </c>
    </row>
    <row r="24" spans="1:50" s="70" customFormat="1" ht="21.75" customHeight="1">
      <c r="A24" s="71">
        <v>15</v>
      </c>
      <c r="B24" s="72" t="s">
        <v>45</v>
      </c>
      <c r="C24" s="73">
        <v>86</v>
      </c>
      <c r="D24" s="48">
        <f t="shared" si="17"/>
        <v>1430.3</v>
      </c>
      <c r="E24" s="49">
        <v>1071.5</v>
      </c>
      <c r="F24" s="50">
        <v>358.8</v>
      </c>
      <c r="G24" s="51">
        <v>55200</v>
      </c>
      <c r="H24" s="52">
        <v>1528.9</v>
      </c>
      <c r="I24" s="52">
        <v>1528.9</v>
      </c>
      <c r="J24" s="51">
        <v>208</v>
      </c>
      <c r="K24" s="53">
        <v>131.76</v>
      </c>
      <c r="L24" s="54">
        <f t="shared" si="2"/>
        <v>3090.96</v>
      </c>
      <c r="M24" s="55">
        <f t="shared" si="3"/>
        <v>834.3416666666667</v>
      </c>
      <c r="N24" s="56">
        <f>'[1]1-е полуг.'!N24+[1]июль!N24</f>
        <v>625.04166666666663</v>
      </c>
      <c r="O24" s="56">
        <f>'[1]1-е полуг.'!O24+[1]июль!O24</f>
        <v>209.3</v>
      </c>
      <c r="P24" s="56">
        <f>'[1]1-е полуг.'!P24+[1]июль!P24</f>
        <v>891.85833333333335</v>
      </c>
      <c r="Q24" s="74">
        <f>'[1]1-е полуг.'!Q24+[1]июль!Q24</f>
        <v>122</v>
      </c>
      <c r="R24" s="56">
        <f>'[1]1-е полуг.'!R24+[1]июль!R24</f>
        <v>77.282940902745466</v>
      </c>
      <c r="S24" s="54">
        <f t="shared" si="4"/>
        <v>1803.4829409027454</v>
      </c>
      <c r="T24" s="55">
        <f t="shared" si="0"/>
        <v>1398.1299199999999</v>
      </c>
      <c r="U24" s="56">
        <f>'[1]1-е полуг.'!U24+[1]июль!U24</f>
        <v>1047.3851299999999</v>
      </c>
      <c r="V24" s="56">
        <f>'[1]1-е полуг.'!V24+[1]июль!V24</f>
        <v>350.74479000000002</v>
      </c>
      <c r="W24" s="56">
        <f>'[1]1-е полуг.'!W24+[1]июль!W24</f>
        <v>820.72950999999989</v>
      </c>
      <c r="X24" s="57">
        <f t="shared" si="18"/>
        <v>86.994766263626474</v>
      </c>
      <c r="Y24" s="59">
        <f>'[1]1-е полуг.'!Y24+[1]июль!Y24</f>
        <v>55.108289999999997</v>
      </c>
      <c r="Z24" s="60">
        <f t="shared" si="5"/>
        <v>2273.9677199999996</v>
      </c>
      <c r="AA24" s="55">
        <f t="shared" si="6"/>
        <v>-563.78825333333327</v>
      </c>
      <c r="AB24" s="52">
        <f t="shared" si="20"/>
        <v>-422.34346333333326</v>
      </c>
      <c r="AC24" s="52">
        <f t="shared" si="20"/>
        <v>-141.44479000000001</v>
      </c>
      <c r="AD24" s="52">
        <f t="shared" si="7"/>
        <v>71.128823333333457</v>
      </c>
      <c r="AE24" s="52">
        <f t="shared" si="8"/>
        <v>22.174650902745469</v>
      </c>
      <c r="AF24" s="61">
        <f t="shared" si="9"/>
        <v>-470.48477909725432</v>
      </c>
      <c r="AG24" s="55">
        <f t="shared" si="10"/>
        <v>1231.8</v>
      </c>
      <c r="AH24" s="56">
        <f>'[1]1-е полуг.'!AH24+[1]июль!AH24</f>
        <v>1054.8</v>
      </c>
      <c r="AI24" s="56">
        <f>'[1]1-е полуг.'!AI24+[1]июль!AI24</f>
        <v>177</v>
      </c>
      <c r="AJ24" s="56">
        <f>'[1]1-е полуг.'!AJ24+[1]июль!AJ24</f>
        <v>728.3</v>
      </c>
      <c r="AK24" s="56">
        <f>'[1]1-е полуг.'!AK24+[1]июль!AK24</f>
        <v>81</v>
      </c>
      <c r="AL24" s="62">
        <f t="shared" si="11"/>
        <v>2041.1</v>
      </c>
      <c r="AM24" s="55">
        <f t="shared" si="12"/>
        <v>166.32991999999996</v>
      </c>
      <c r="AN24" s="63">
        <f t="shared" si="21"/>
        <v>-7.4148700000000645</v>
      </c>
      <c r="AO24" s="63">
        <f t="shared" si="21"/>
        <v>173.74479000000002</v>
      </c>
      <c r="AP24" s="52">
        <f t="shared" si="13"/>
        <v>92.429509999999937</v>
      </c>
      <c r="AQ24" s="64">
        <f t="shared" si="19"/>
        <v>-25.891710000000003</v>
      </c>
      <c r="AR24" s="61">
        <f t="shared" si="14"/>
        <v>232.86771999999991</v>
      </c>
      <c r="AS24" s="65">
        <f>AG24/T24</f>
        <v>0.88103400290582445</v>
      </c>
      <c r="AT24" s="66">
        <f t="shared" si="15"/>
        <v>1.007079411180871</v>
      </c>
      <c r="AU24" s="66">
        <f t="shared" si="15"/>
        <v>0.50464042530752917</v>
      </c>
      <c r="AV24" s="67">
        <f t="shared" si="15"/>
        <v>0.88738127620146134</v>
      </c>
      <c r="AW24" s="68">
        <f>AK24/Y24</f>
        <v>1.4698333045717804</v>
      </c>
      <c r="AX24" s="69">
        <f t="shared" si="16"/>
        <v>0.89759409601469642</v>
      </c>
    </row>
    <row r="25" spans="1:50" s="70" customFormat="1" ht="21.75" customHeight="1">
      <c r="A25" s="71">
        <v>16</v>
      </c>
      <c r="B25" s="72" t="s">
        <v>46</v>
      </c>
      <c r="C25" s="73">
        <v>86</v>
      </c>
      <c r="D25" s="48">
        <f t="shared" si="17"/>
        <v>1545</v>
      </c>
      <c r="E25" s="49">
        <v>1157.4000000000001</v>
      </c>
      <c r="F25" s="50">
        <v>387.6</v>
      </c>
      <c r="G25" s="51">
        <v>75026</v>
      </c>
      <c r="H25" s="52">
        <v>2149.6</v>
      </c>
      <c r="I25" s="52">
        <v>2149.6</v>
      </c>
      <c r="J25" s="51">
        <v>184</v>
      </c>
      <c r="K25" s="53">
        <v>116.56</v>
      </c>
      <c r="L25" s="54">
        <f t="shared" si="2"/>
        <v>3811.16</v>
      </c>
      <c r="M25" s="55">
        <f t="shared" si="3"/>
        <v>901.25000000000011</v>
      </c>
      <c r="N25" s="56">
        <f>'[1]1-е полуг.'!N25+[1]июль!N25</f>
        <v>675.15000000000009</v>
      </c>
      <c r="O25" s="56">
        <f>'[1]1-е полуг.'!O25+[1]июль!O25</f>
        <v>226.10000000000005</v>
      </c>
      <c r="P25" s="56">
        <f>'[1]1-е полуг.'!P25+[1]июль!P25</f>
        <v>1253.9333333333334</v>
      </c>
      <c r="Q25" s="74">
        <f>'[1]1-е полуг.'!Q25+[1]июль!Q25</f>
        <v>104</v>
      </c>
      <c r="R25" s="56">
        <f>'[1]1-е полуг.'!R25+[1]июль!R25</f>
        <v>65.880539785946951</v>
      </c>
      <c r="S25" s="54">
        <f t="shared" si="4"/>
        <v>2221.0638731192803</v>
      </c>
      <c r="T25" s="55">
        <f t="shared" si="0"/>
        <v>948.69307000000003</v>
      </c>
      <c r="U25" s="56">
        <f>'[1]1-е полуг.'!U25+[1]июль!U25</f>
        <v>710.69646</v>
      </c>
      <c r="V25" s="56">
        <f>'[1]1-е полуг.'!V25+[1]июль!V25</f>
        <v>237.99661000000003</v>
      </c>
      <c r="W25" s="56">
        <f>'[1]1-е полуг.'!W25+[1]июль!W25</f>
        <v>1254.4974199999999</v>
      </c>
      <c r="X25" s="57">
        <f t="shared" si="18"/>
        <v>101.00047421620192</v>
      </c>
      <c r="Y25" s="59">
        <f>'[1]1-е полуг.'!Y25+[1]июль!Y25</f>
        <v>63.980440000000002</v>
      </c>
      <c r="Z25" s="60">
        <f t="shared" si="5"/>
        <v>2267.1709299999998</v>
      </c>
      <c r="AA25" s="55">
        <f t="shared" si="6"/>
        <v>-47.443069999999892</v>
      </c>
      <c r="AB25" s="52">
        <f t="shared" si="20"/>
        <v>-35.546459999999911</v>
      </c>
      <c r="AC25" s="52">
        <f t="shared" si="20"/>
        <v>-11.896609999999981</v>
      </c>
      <c r="AD25" s="52">
        <f t="shared" si="7"/>
        <v>-0.56408666666652607</v>
      </c>
      <c r="AE25" s="52">
        <f t="shared" si="8"/>
        <v>1.9000997859469493</v>
      </c>
      <c r="AF25" s="61">
        <f t="shared" si="9"/>
        <v>-46.107056880719469</v>
      </c>
      <c r="AG25" s="55">
        <f t="shared" si="10"/>
        <v>946.80000000000007</v>
      </c>
      <c r="AH25" s="56">
        <f>'[1]1-е полуг.'!AH25+[1]июль!AH25</f>
        <v>724.80000000000007</v>
      </c>
      <c r="AI25" s="56">
        <f>'[1]1-е полуг.'!AI25+[1]июль!AI25</f>
        <v>222</v>
      </c>
      <c r="AJ25" s="56">
        <f>'[1]1-е полуг.'!AJ25+[1]июль!AJ25</f>
        <v>1251.8</v>
      </c>
      <c r="AK25" s="56">
        <f>'[1]1-е полуг.'!AK25+[1]июль!AK25</f>
        <v>31</v>
      </c>
      <c r="AL25" s="62">
        <f t="shared" si="11"/>
        <v>2229.6</v>
      </c>
      <c r="AM25" s="55">
        <f t="shared" si="12"/>
        <v>1.8930699999999661</v>
      </c>
      <c r="AN25" s="63">
        <f t="shared" si="21"/>
        <v>-14.103540000000066</v>
      </c>
      <c r="AO25" s="63">
        <f t="shared" si="21"/>
        <v>15.996610000000032</v>
      </c>
      <c r="AP25" s="52">
        <f t="shared" si="13"/>
        <v>2.6974199999999655</v>
      </c>
      <c r="AQ25" s="64">
        <f t="shared" si="19"/>
        <v>32.980440000000002</v>
      </c>
      <c r="AR25" s="61">
        <f t="shared" si="14"/>
        <v>37.570929999999933</v>
      </c>
      <c r="AS25" s="65">
        <f>AG25/T25</f>
        <v>0.99800454956417051</v>
      </c>
      <c r="AT25" s="66">
        <f t="shared" si="15"/>
        <v>1.0198446746167837</v>
      </c>
      <c r="AU25" s="66">
        <f t="shared" si="15"/>
        <v>0.93278639557092835</v>
      </c>
      <c r="AV25" s="67">
        <f t="shared" si="15"/>
        <v>0.99784980028097625</v>
      </c>
      <c r="AW25" s="68">
        <f>AK25/Y25</f>
        <v>0.48452308236704844</v>
      </c>
      <c r="AX25" s="69">
        <f t="shared" si="16"/>
        <v>0.98342827640260899</v>
      </c>
    </row>
    <row r="26" spans="1:50" s="70" customFormat="1" ht="21" customHeight="1">
      <c r="A26" s="71">
        <v>17</v>
      </c>
      <c r="B26" s="72" t="s">
        <v>47</v>
      </c>
      <c r="C26" s="73"/>
      <c r="D26" s="84"/>
      <c r="E26" s="49"/>
      <c r="F26" s="50"/>
      <c r="G26" s="51">
        <v>163822</v>
      </c>
      <c r="H26" s="52">
        <v>4638.8</v>
      </c>
      <c r="I26" s="52">
        <v>4638.8</v>
      </c>
      <c r="J26" s="51"/>
      <c r="K26" s="53"/>
      <c r="L26" s="54">
        <f t="shared" si="2"/>
        <v>4638.8</v>
      </c>
      <c r="M26" s="55"/>
      <c r="N26" s="56"/>
      <c r="O26" s="53"/>
      <c r="P26" s="56">
        <f>'[1]1-е полуг.'!P26+[1]июль!P26</f>
        <v>2705.9666666666667</v>
      </c>
      <c r="Q26" s="74">
        <f>'[1]1-е полуг.'!Q26+[1]июль!Q26</f>
        <v>0</v>
      </c>
      <c r="R26" s="56">
        <f>'[1]1-е полуг.'!R26+[1]июль!R26</f>
        <v>0</v>
      </c>
      <c r="S26" s="54">
        <f t="shared" si="4"/>
        <v>2705.9666666666667</v>
      </c>
      <c r="T26" s="55">
        <f t="shared" si="0"/>
        <v>0</v>
      </c>
      <c r="U26" s="56"/>
      <c r="V26" s="56"/>
      <c r="W26" s="56">
        <f>'[1]1-е полуг.'!W26+[1]июль!W26</f>
        <v>2892.8560499999994</v>
      </c>
      <c r="X26" s="57">
        <f t="shared" si="18"/>
        <v>0</v>
      </c>
      <c r="Y26" s="59">
        <f>'[1]1-е полуг.'!Y26+[1]июль!Y26</f>
        <v>0</v>
      </c>
      <c r="Z26" s="60">
        <f t="shared" si="5"/>
        <v>2892.8560499999994</v>
      </c>
      <c r="AA26" s="85"/>
      <c r="AB26" s="52"/>
      <c r="AC26" s="52"/>
      <c r="AD26" s="52">
        <f t="shared" si="7"/>
        <v>-186.88938333333272</v>
      </c>
      <c r="AE26" s="52">
        <f t="shared" si="8"/>
        <v>0</v>
      </c>
      <c r="AF26" s="61">
        <f t="shared" si="9"/>
        <v>-186.88938333333272</v>
      </c>
      <c r="AG26" s="56"/>
      <c r="AH26" s="56"/>
      <c r="AI26" s="56"/>
      <c r="AJ26" s="56">
        <f>'[1]1-е полуг.'!AJ26+[1]июль!AJ26</f>
        <v>2688.7000000000003</v>
      </c>
      <c r="AK26" s="56">
        <f>'[1]1-е полуг.'!AK26+[1]июль!AK26</f>
        <v>0</v>
      </c>
      <c r="AL26" s="62">
        <f t="shared" si="11"/>
        <v>2688.7000000000003</v>
      </c>
      <c r="AM26" s="85"/>
      <c r="AN26" s="63"/>
      <c r="AO26" s="63"/>
      <c r="AP26" s="52">
        <f t="shared" si="13"/>
        <v>204.15604999999914</v>
      </c>
      <c r="AQ26" s="64">
        <f t="shared" si="19"/>
        <v>0</v>
      </c>
      <c r="AR26" s="61">
        <f t="shared" si="14"/>
        <v>204.15604999999914</v>
      </c>
      <c r="AS26" s="65"/>
      <c r="AT26" s="66"/>
      <c r="AU26" s="66"/>
      <c r="AV26" s="67">
        <f t="shared" si="15"/>
        <v>0.92942751161088744</v>
      </c>
      <c r="AW26" s="68"/>
      <c r="AX26" s="69">
        <f t="shared" si="16"/>
        <v>0.92942751161088744</v>
      </c>
    </row>
    <row r="27" spans="1:50" s="70" customFormat="1" ht="21" customHeight="1">
      <c r="A27" s="71">
        <v>18</v>
      </c>
      <c r="B27" s="72" t="s">
        <v>48</v>
      </c>
      <c r="C27" s="73"/>
      <c r="D27" s="84"/>
      <c r="E27" s="49"/>
      <c r="F27" s="50"/>
      <c r="G27" s="51">
        <v>37299</v>
      </c>
      <c r="H27" s="52">
        <v>1123.8</v>
      </c>
      <c r="I27" s="52">
        <v>1123.8</v>
      </c>
      <c r="J27" s="51"/>
      <c r="K27" s="53"/>
      <c r="L27" s="54">
        <f t="shared" si="2"/>
        <v>1123.8</v>
      </c>
      <c r="M27" s="55"/>
      <c r="N27" s="56"/>
      <c r="O27" s="53"/>
      <c r="P27" s="56">
        <f>'[1]1-е полуг.'!P27+[1]июль!P27</f>
        <v>655.55</v>
      </c>
      <c r="Q27" s="74">
        <f>'[1]1-е полуг.'!Q27+[1]июль!Q27</f>
        <v>0</v>
      </c>
      <c r="R27" s="56">
        <f>'[1]1-е полуг.'!R27+[1]июль!R27</f>
        <v>0</v>
      </c>
      <c r="S27" s="54">
        <f t="shared" si="4"/>
        <v>655.55</v>
      </c>
      <c r="T27" s="55">
        <f t="shared" si="0"/>
        <v>0</v>
      </c>
      <c r="U27" s="56"/>
      <c r="V27" s="56"/>
      <c r="W27" s="56">
        <f>'[1]1-е полуг.'!W27+[1]июль!W27</f>
        <v>667.74993000000006</v>
      </c>
      <c r="X27" s="57">
        <f t="shared" si="18"/>
        <v>0</v>
      </c>
      <c r="Y27" s="59">
        <f>'[1]1-е полуг.'!Y27+[1]июль!Y27</f>
        <v>0</v>
      </c>
      <c r="Z27" s="60">
        <f t="shared" si="5"/>
        <v>667.74993000000006</v>
      </c>
      <c r="AA27" s="85"/>
      <c r="AB27" s="52"/>
      <c r="AC27" s="52"/>
      <c r="AD27" s="52">
        <f t="shared" ref="AD27:AD35" si="22">P27-W27</f>
        <v>-12.199930000000109</v>
      </c>
      <c r="AE27" s="52">
        <f t="shared" si="8"/>
        <v>0</v>
      </c>
      <c r="AF27" s="61">
        <f t="shared" si="9"/>
        <v>-12.199930000000109</v>
      </c>
      <c r="AG27" s="56"/>
      <c r="AH27" s="56"/>
      <c r="AI27" s="56"/>
      <c r="AJ27" s="56">
        <f>'[1]1-е полуг.'!AJ27+[1]июль!AJ27</f>
        <v>682.19999999999993</v>
      </c>
      <c r="AK27" s="56">
        <f>'[1]1-е полуг.'!AK27+[1]июль!AK27</f>
        <v>0</v>
      </c>
      <c r="AL27" s="62">
        <f t="shared" si="11"/>
        <v>682.19999999999993</v>
      </c>
      <c r="AM27" s="85"/>
      <c r="AN27" s="63"/>
      <c r="AO27" s="63"/>
      <c r="AP27" s="52">
        <f t="shared" ref="AP27:AP35" si="23">W27-AJ27</f>
        <v>-14.450069999999869</v>
      </c>
      <c r="AQ27" s="64">
        <f t="shared" si="19"/>
        <v>0</v>
      </c>
      <c r="AR27" s="61">
        <f t="shared" si="14"/>
        <v>-14.450069999999869</v>
      </c>
      <c r="AS27" s="65"/>
      <c r="AT27" s="66"/>
      <c r="AU27" s="66"/>
      <c r="AV27" s="67">
        <f t="shared" ref="AV27:AV36" si="24">AJ27/W27</f>
        <v>1.0216399423658493</v>
      </c>
      <c r="AW27" s="68"/>
      <c r="AX27" s="69">
        <f t="shared" si="16"/>
        <v>1.0216399423658493</v>
      </c>
    </row>
    <row r="28" spans="1:50" s="70" customFormat="1" ht="21" customHeight="1">
      <c r="A28" s="71">
        <v>19</v>
      </c>
      <c r="B28" s="72" t="s">
        <v>49</v>
      </c>
      <c r="C28" s="73"/>
      <c r="D28" s="84"/>
      <c r="E28" s="49"/>
      <c r="F28" s="50"/>
      <c r="G28" s="51">
        <v>116277</v>
      </c>
      <c r="H28" s="52">
        <v>3339.2</v>
      </c>
      <c r="I28" s="52">
        <v>3339.2</v>
      </c>
      <c r="J28" s="51"/>
      <c r="K28" s="53"/>
      <c r="L28" s="54">
        <f t="shared" si="2"/>
        <v>3339.2</v>
      </c>
      <c r="M28" s="55"/>
      <c r="N28" s="56"/>
      <c r="O28" s="53"/>
      <c r="P28" s="56">
        <f>'[1]1-е полуг.'!P28+[1]июль!P28</f>
        <v>1947.8666666666666</v>
      </c>
      <c r="Q28" s="74">
        <f>'[1]1-е полуг.'!Q28+[1]июль!Q28</f>
        <v>0</v>
      </c>
      <c r="R28" s="56">
        <f>'[1]1-е полуг.'!R28+[1]июль!R28</f>
        <v>0</v>
      </c>
      <c r="S28" s="54">
        <f t="shared" si="4"/>
        <v>1947.8666666666666</v>
      </c>
      <c r="T28" s="55">
        <f t="shared" si="0"/>
        <v>0</v>
      </c>
      <c r="U28" s="56"/>
      <c r="V28" s="56"/>
      <c r="W28" s="56">
        <f>'[1]1-е полуг.'!W28+[1]июль!W28</f>
        <v>1856.9171299999998</v>
      </c>
      <c r="X28" s="57">
        <f t="shared" si="18"/>
        <v>0</v>
      </c>
      <c r="Y28" s="59">
        <f>'[1]1-е полуг.'!Y28+[1]июль!Y28</f>
        <v>0</v>
      </c>
      <c r="Z28" s="60">
        <f t="shared" si="5"/>
        <v>1856.9171299999998</v>
      </c>
      <c r="AA28" s="85"/>
      <c r="AB28" s="52"/>
      <c r="AC28" s="52"/>
      <c r="AD28" s="52">
        <f t="shared" si="22"/>
        <v>90.949536666666745</v>
      </c>
      <c r="AE28" s="52">
        <f t="shared" si="8"/>
        <v>0</v>
      </c>
      <c r="AF28" s="61">
        <f t="shared" si="9"/>
        <v>90.949536666666745</v>
      </c>
      <c r="AG28" s="56"/>
      <c r="AH28" s="56"/>
      <c r="AI28" s="56"/>
      <c r="AJ28" s="56">
        <f>'[1]1-е полуг.'!AJ28+[1]июль!AJ28</f>
        <v>1889.8999999999999</v>
      </c>
      <c r="AK28" s="56">
        <f>'[1]1-е полуг.'!AK28+[1]июль!AK28</f>
        <v>0</v>
      </c>
      <c r="AL28" s="62">
        <f t="shared" si="11"/>
        <v>1889.8999999999999</v>
      </c>
      <c r="AM28" s="85"/>
      <c r="AN28" s="63"/>
      <c r="AO28" s="63"/>
      <c r="AP28" s="52">
        <f t="shared" si="23"/>
        <v>-32.982870000000048</v>
      </c>
      <c r="AQ28" s="64">
        <f t="shared" si="19"/>
        <v>0</v>
      </c>
      <c r="AR28" s="61">
        <f t="shared" si="14"/>
        <v>-32.982870000000048</v>
      </c>
      <c r="AS28" s="65"/>
      <c r="AT28" s="66"/>
      <c r="AU28" s="66"/>
      <c r="AV28" s="67">
        <f t="shared" si="24"/>
        <v>1.0177621658323546</v>
      </c>
      <c r="AW28" s="68"/>
      <c r="AX28" s="69">
        <f t="shared" si="16"/>
        <v>1.0177621658323546</v>
      </c>
    </row>
    <row r="29" spans="1:50" s="70" customFormat="1" ht="21" customHeight="1">
      <c r="A29" s="71">
        <v>20</v>
      </c>
      <c r="B29" s="72" t="s">
        <v>50</v>
      </c>
      <c r="C29" s="73"/>
      <c r="D29" s="84"/>
      <c r="E29" s="49"/>
      <c r="F29" s="50"/>
      <c r="G29" s="51">
        <v>52402</v>
      </c>
      <c r="H29" s="52">
        <v>1590.2</v>
      </c>
      <c r="I29" s="52">
        <v>1590.2</v>
      </c>
      <c r="J29" s="51"/>
      <c r="K29" s="53"/>
      <c r="L29" s="54">
        <f t="shared" si="2"/>
        <v>1590.2</v>
      </c>
      <c r="M29" s="55"/>
      <c r="N29" s="56"/>
      <c r="O29" s="53"/>
      <c r="P29" s="56">
        <f>'[1]1-е полуг.'!P29+[1]июль!P29</f>
        <v>927.61666666666667</v>
      </c>
      <c r="Q29" s="74">
        <f>'[1]1-е полуг.'!Q29+[1]июль!Q29</f>
        <v>0</v>
      </c>
      <c r="R29" s="56">
        <f>'[1]1-е полуг.'!R29+[1]июль!R29</f>
        <v>0</v>
      </c>
      <c r="S29" s="54">
        <f t="shared" si="4"/>
        <v>927.61666666666667</v>
      </c>
      <c r="T29" s="55">
        <f t="shared" si="0"/>
        <v>0</v>
      </c>
      <c r="U29" s="56"/>
      <c r="V29" s="56"/>
      <c r="W29" s="56">
        <f>'[1]1-е полуг.'!W29+[1]июль!W29</f>
        <v>799.94664</v>
      </c>
      <c r="X29" s="57">
        <f t="shared" si="18"/>
        <v>0</v>
      </c>
      <c r="Y29" s="59">
        <f>'[1]1-е полуг.'!Y29+[1]июль!Y29</f>
        <v>0</v>
      </c>
      <c r="Z29" s="60">
        <f t="shared" si="5"/>
        <v>799.94664</v>
      </c>
      <c r="AA29" s="85"/>
      <c r="AB29" s="52"/>
      <c r="AC29" s="52"/>
      <c r="AD29" s="52">
        <f t="shared" si="22"/>
        <v>127.67002666666667</v>
      </c>
      <c r="AE29" s="52">
        <f t="shared" si="8"/>
        <v>0</v>
      </c>
      <c r="AF29" s="61">
        <f t="shared" si="9"/>
        <v>127.67002666666667</v>
      </c>
      <c r="AG29" s="56"/>
      <c r="AH29" s="56"/>
      <c r="AI29" s="56"/>
      <c r="AJ29" s="56">
        <f>'[1]1-е полуг.'!AJ29+[1]июль!AJ29</f>
        <v>863.7</v>
      </c>
      <c r="AK29" s="56">
        <f>'[1]1-е полуг.'!AK29+[1]июль!AK29</f>
        <v>0</v>
      </c>
      <c r="AL29" s="62">
        <f t="shared" si="11"/>
        <v>863.7</v>
      </c>
      <c r="AM29" s="85"/>
      <c r="AN29" s="63"/>
      <c r="AO29" s="63"/>
      <c r="AP29" s="52">
        <f t="shared" si="23"/>
        <v>-63.753360000000043</v>
      </c>
      <c r="AQ29" s="64">
        <f t="shared" si="19"/>
        <v>0</v>
      </c>
      <c r="AR29" s="61">
        <f t="shared" si="14"/>
        <v>-63.753360000000043</v>
      </c>
      <c r="AS29" s="65"/>
      <c r="AT29" s="66"/>
      <c r="AU29" s="66"/>
      <c r="AV29" s="67">
        <f t="shared" si="24"/>
        <v>1.0796970157909533</v>
      </c>
      <c r="AW29" s="68"/>
      <c r="AX29" s="69">
        <f t="shared" si="16"/>
        <v>1.0796970157909533</v>
      </c>
    </row>
    <row r="30" spans="1:50" s="70" customFormat="1" ht="21" customHeight="1">
      <c r="A30" s="71">
        <v>21</v>
      </c>
      <c r="B30" s="72" t="s">
        <v>51</v>
      </c>
      <c r="C30" s="73"/>
      <c r="D30" s="84"/>
      <c r="E30" s="49"/>
      <c r="F30" s="50"/>
      <c r="G30" s="51">
        <v>57919</v>
      </c>
      <c r="H30" s="52">
        <v>1686.7</v>
      </c>
      <c r="I30" s="52">
        <v>1686.7</v>
      </c>
      <c r="J30" s="51"/>
      <c r="K30" s="53"/>
      <c r="L30" s="54">
        <f t="shared" si="2"/>
        <v>1686.7</v>
      </c>
      <c r="M30" s="55"/>
      <c r="N30" s="56"/>
      <c r="O30" s="53"/>
      <c r="P30" s="56">
        <f>'[1]1-е полуг.'!P30+[1]июль!P30</f>
        <v>983.90833333333353</v>
      </c>
      <c r="Q30" s="74">
        <f>'[1]1-е полуг.'!Q30+[1]июль!Q30</f>
        <v>0</v>
      </c>
      <c r="R30" s="56">
        <f>'[1]1-е полуг.'!R30+[1]июль!R30</f>
        <v>0</v>
      </c>
      <c r="S30" s="54">
        <f t="shared" si="4"/>
        <v>983.90833333333353</v>
      </c>
      <c r="T30" s="55">
        <f t="shared" si="0"/>
        <v>0</v>
      </c>
      <c r="U30" s="56"/>
      <c r="V30" s="56"/>
      <c r="W30" s="56">
        <f>'[1]1-е полуг.'!W30+[1]июль!W30</f>
        <v>698.47135000000003</v>
      </c>
      <c r="X30" s="57">
        <f t="shared" si="18"/>
        <v>0</v>
      </c>
      <c r="Y30" s="59">
        <f>'[1]1-е полуг.'!Y30+[1]июль!Y30</f>
        <v>0</v>
      </c>
      <c r="Z30" s="60">
        <f t="shared" si="5"/>
        <v>698.47135000000003</v>
      </c>
      <c r="AA30" s="85"/>
      <c r="AB30" s="52"/>
      <c r="AC30" s="52"/>
      <c r="AD30" s="52">
        <f t="shared" si="22"/>
        <v>285.4369833333335</v>
      </c>
      <c r="AE30" s="52">
        <f t="shared" si="8"/>
        <v>0</v>
      </c>
      <c r="AF30" s="61">
        <f t="shared" si="9"/>
        <v>285.4369833333335</v>
      </c>
      <c r="AG30" s="56"/>
      <c r="AH30" s="56"/>
      <c r="AI30" s="56"/>
      <c r="AJ30" s="56">
        <f>'[1]1-е полуг.'!AJ30+[1]июль!AJ30</f>
        <v>729.8</v>
      </c>
      <c r="AK30" s="56">
        <f>'[1]1-е полуг.'!AK30+[1]июль!AK30</f>
        <v>0</v>
      </c>
      <c r="AL30" s="62">
        <f t="shared" si="11"/>
        <v>729.8</v>
      </c>
      <c r="AM30" s="85"/>
      <c r="AN30" s="63"/>
      <c r="AO30" s="63"/>
      <c r="AP30" s="52">
        <f t="shared" si="23"/>
        <v>-31.328649999999925</v>
      </c>
      <c r="AQ30" s="64">
        <f t="shared" si="19"/>
        <v>0</v>
      </c>
      <c r="AR30" s="61">
        <f t="shared" si="14"/>
        <v>-31.328649999999925</v>
      </c>
      <c r="AS30" s="65"/>
      <c r="AT30" s="66"/>
      <c r="AU30" s="66"/>
      <c r="AV30" s="67">
        <f t="shared" si="24"/>
        <v>1.044853163984464</v>
      </c>
      <c r="AW30" s="68"/>
      <c r="AX30" s="69">
        <f t="shared" si="16"/>
        <v>1.044853163984464</v>
      </c>
    </row>
    <row r="31" spans="1:50" s="70" customFormat="1" ht="21" customHeight="1">
      <c r="A31" s="71">
        <v>22</v>
      </c>
      <c r="B31" s="72" t="s">
        <v>52</v>
      </c>
      <c r="C31" s="73"/>
      <c r="D31" s="84"/>
      <c r="E31" s="49"/>
      <c r="F31" s="50"/>
      <c r="G31" s="51">
        <v>101972</v>
      </c>
      <c r="H31" s="52">
        <v>2464.3000000000002</v>
      </c>
      <c r="I31" s="52">
        <v>2464.3000000000002</v>
      </c>
      <c r="J31" s="51"/>
      <c r="K31" s="53"/>
      <c r="L31" s="54">
        <f t="shared" si="2"/>
        <v>2464.3000000000002</v>
      </c>
      <c r="M31" s="55"/>
      <c r="N31" s="56"/>
      <c r="O31" s="53"/>
      <c r="P31" s="56">
        <f>'[1]1-е полуг.'!P31+[1]июль!P31</f>
        <v>1437.5083333333334</v>
      </c>
      <c r="Q31" s="74">
        <f>'[1]1-е полуг.'!Q31+[1]июль!Q31</f>
        <v>0</v>
      </c>
      <c r="R31" s="56">
        <f>'[1]1-е полуг.'!R31+[1]июль!R31</f>
        <v>0</v>
      </c>
      <c r="S31" s="54">
        <f t="shared" si="4"/>
        <v>1437.5083333333334</v>
      </c>
      <c r="T31" s="55">
        <f t="shared" si="0"/>
        <v>0</v>
      </c>
      <c r="U31" s="56"/>
      <c r="V31" s="56"/>
      <c r="W31" s="56">
        <f>'[1]1-е полуг.'!W31+[1]июль!W31</f>
        <v>1121.26692</v>
      </c>
      <c r="X31" s="57">
        <f t="shared" si="18"/>
        <v>0</v>
      </c>
      <c r="Y31" s="59">
        <f>'[1]1-е полуг.'!Y31+[1]июль!Y31</f>
        <v>0</v>
      </c>
      <c r="Z31" s="60">
        <f t="shared" si="5"/>
        <v>1121.26692</v>
      </c>
      <c r="AA31" s="85"/>
      <c r="AB31" s="52"/>
      <c r="AC31" s="52"/>
      <c r="AD31" s="52">
        <f t="shared" si="22"/>
        <v>316.24141333333341</v>
      </c>
      <c r="AE31" s="52">
        <f t="shared" si="8"/>
        <v>0</v>
      </c>
      <c r="AF31" s="61">
        <f t="shared" si="9"/>
        <v>316.24141333333341</v>
      </c>
      <c r="AG31" s="56"/>
      <c r="AH31" s="56"/>
      <c r="AI31" s="56"/>
      <c r="AJ31" s="56">
        <f>'[1]1-е полуг.'!AJ31+[1]июль!AJ31</f>
        <v>1172.6000000000001</v>
      </c>
      <c r="AK31" s="56">
        <f>'[1]1-е полуг.'!AK31+[1]июль!AK31</f>
        <v>0</v>
      </c>
      <c r="AL31" s="62">
        <f t="shared" si="11"/>
        <v>1172.6000000000001</v>
      </c>
      <c r="AM31" s="85"/>
      <c r="AN31" s="63"/>
      <c r="AO31" s="63"/>
      <c r="AP31" s="52">
        <f t="shared" si="23"/>
        <v>-51.333080000000109</v>
      </c>
      <c r="AQ31" s="64">
        <f t="shared" si="19"/>
        <v>0</v>
      </c>
      <c r="AR31" s="61">
        <f t="shared" si="14"/>
        <v>-51.333080000000109</v>
      </c>
      <c r="AS31" s="65"/>
      <c r="AT31" s="66"/>
      <c r="AU31" s="66"/>
      <c r="AV31" s="67">
        <f t="shared" si="24"/>
        <v>1.0457813202943684</v>
      </c>
      <c r="AW31" s="68"/>
      <c r="AX31" s="69">
        <f t="shared" si="16"/>
        <v>1.0457813202943684</v>
      </c>
    </row>
    <row r="32" spans="1:50" s="70" customFormat="1" ht="33" customHeight="1">
      <c r="A32" s="71">
        <v>23</v>
      </c>
      <c r="B32" s="83" t="s">
        <v>53</v>
      </c>
      <c r="C32" s="73"/>
      <c r="D32" s="84"/>
      <c r="E32" s="49"/>
      <c r="F32" s="50"/>
      <c r="G32" s="51">
        <v>108429</v>
      </c>
      <c r="H32" s="52">
        <v>2962.4</v>
      </c>
      <c r="I32" s="52">
        <v>2962.4</v>
      </c>
      <c r="J32" s="51">
        <v>885</v>
      </c>
      <c r="K32" s="53">
        <v>560.62</v>
      </c>
      <c r="L32" s="54">
        <f t="shared" si="2"/>
        <v>3523.02</v>
      </c>
      <c r="M32" s="55"/>
      <c r="N32" s="56"/>
      <c r="O32" s="53"/>
      <c r="P32" s="56">
        <f>'[1]1-е полуг.'!P32+[1]июль!P32</f>
        <v>1728.0666666666671</v>
      </c>
      <c r="Q32" s="74">
        <f>'[1]1-е полуг.'!Q32+[1]июль!Q32</f>
        <v>505</v>
      </c>
      <c r="R32" s="56">
        <f>'[1]1-е полуг.'!R32+[1]июль!R32</f>
        <v>319.90069799906939</v>
      </c>
      <c r="S32" s="54">
        <f t="shared" si="4"/>
        <v>2047.9673646657366</v>
      </c>
      <c r="T32" s="55">
        <f t="shared" si="0"/>
        <v>0</v>
      </c>
      <c r="U32" s="56"/>
      <c r="V32" s="56"/>
      <c r="W32" s="56">
        <f>'[1]1-е полуг.'!W32+[1]июль!W32</f>
        <v>1553.0716699999998</v>
      </c>
      <c r="X32" s="57">
        <f t="shared" si="18"/>
        <v>503.00805955249319</v>
      </c>
      <c r="Y32" s="59">
        <f>'[1]1-е полуг.'!Y32+[1]июль!Y32</f>
        <v>318.63887</v>
      </c>
      <c r="Z32" s="60">
        <f t="shared" si="5"/>
        <v>1871.7105399999998</v>
      </c>
      <c r="AA32" s="85"/>
      <c r="AB32" s="52"/>
      <c r="AC32" s="52"/>
      <c r="AD32" s="52">
        <f t="shared" si="22"/>
        <v>174.99499666666725</v>
      </c>
      <c r="AE32" s="52">
        <f t="shared" si="8"/>
        <v>1.2618279990693964</v>
      </c>
      <c r="AF32" s="61">
        <f t="shared" si="9"/>
        <v>176.25682466573664</v>
      </c>
      <c r="AG32" s="56"/>
      <c r="AH32" s="56"/>
      <c r="AI32" s="56"/>
      <c r="AJ32" s="56">
        <f>'[1]1-е полуг.'!AJ32+[1]июль!AJ32</f>
        <v>1546.3999999999999</v>
      </c>
      <c r="AK32" s="56">
        <f>'[1]1-е полуг.'!AK32+[1]июль!AK32</f>
        <v>266.70000000000005</v>
      </c>
      <c r="AL32" s="62">
        <f t="shared" si="11"/>
        <v>1813.1</v>
      </c>
      <c r="AM32" s="85"/>
      <c r="AN32" s="63"/>
      <c r="AO32" s="63"/>
      <c r="AP32" s="52">
        <f t="shared" si="23"/>
        <v>6.6716699999999491</v>
      </c>
      <c r="AQ32" s="64">
        <f t="shared" si="19"/>
        <v>51.938869999999952</v>
      </c>
      <c r="AR32" s="61">
        <f t="shared" si="14"/>
        <v>58.610539999999901</v>
      </c>
      <c r="AS32" s="65"/>
      <c r="AT32" s="66"/>
      <c r="AU32" s="66"/>
      <c r="AV32" s="67">
        <f t="shared" si="24"/>
        <v>0.99570420983855823</v>
      </c>
      <c r="AW32" s="68">
        <f>AK32/Y32</f>
        <v>0.83699769585549955</v>
      </c>
      <c r="AX32" s="69">
        <f t="shared" si="16"/>
        <v>0.96868610891083629</v>
      </c>
    </row>
    <row r="33" spans="1:50" s="70" customFormat="1" ht="34.5" customHeight="1">
      <c r="A33" s="71">
        <v>24</v>
      </c>
      <c r="B33" s="83" t="s">
        <v>54</v>
      </c>
      <c r="C33" s="73"/>
      <c r="D33" s="84"/>
      <c r="E33" s="49"/>
      <c r="F33" s="50"/>
      <c r="G33" s="51">
        <v>141017</v>
      </c>
      <c r="H33" s="52">
        <v>3391.9</v>
      </c>
      <c r="I33" s="52">
        <v>3391.9</v>
      </c>
      <c r="J33" s="51">
        <v>565</v>
      </c>
      <c r="K33" s="53">
        <v>357.91</v>
      </c>
      <c r="L33" s="54">
        <f t="shared" si="2"/>
        <v>3749.81</v>
      </c>
      <c r="M33" s="55"/>
      <c r="N33" s="56"/>
      <c r="O33" s="53"/>
      <c r="P33" s="56">
        <f>'[1]1-е полуг.'!P33+[1]июль!P33</f>
        <v>1978.6083333333333</v>
      </c>
      <c r="Q33" s="74">
        <f>'[1]1-е полуг.'!Q33+[1]июль!Q33</f>
        <v>315</v>
      </c>
      <c r="R33" s="56">
        <f>'[1]1-е полуг.'!R33+[1]июль!R33</f>
        <v>199.54201954397394</v>
      </c>
      <c r="S33" s="54">
        <f t="shared" si="4"/>
        <v>2178.1503528773073</v>
      </c>
      <c r="T33" s="55">
        <f t="shared" si="0"/>
        <v>0</v>
      </c>
      <c r="U33" s="56"/>
      <c r="V33" s="56"/>
      <c r="W33" s="56">
        <f>'[1]1-е полуг.'!W33+[1]июль!W33</f>
        <v>1278.6230500000001</v>
      </c>
      <c r="X33" s="57">
        <f t="shared" si="18"/>
        <v>365.9955282446449</v>
      </c>
      <c r="Y33" s="59">
        <f>'[1]1-е полуг.'!Y33+[1]июль!Y33</f>
        <v>231.84599</v>
      </c>
      <c r="Z33" s="60">
        <f t="shared" si="5"/>
        <v>1510.4690400000002</v>
      </c>
      <c r="AA33" s="85"/>
      <c r="AB33" s="52"/>
      <c r="AC33" s="52"/>
      <c r="AD33" s="52">
        <f t="shared" si="22"/>
        <v>699.9852833333332</v>
      </c>
      <c r="AE33" s="52">
        <f t="shared" si="8"/>
        <v>-32.303970456026065</v>
      </c>
      <c r="AF33" s="61">
        <f t="shared" si="9"/>
        <v>667.68131287730716</v>
      </c>
      <c r="AG33" s="56"/>
      <c r="AH33" s="56"/>
      <c r="AI33" s="56"/>
      <c r="AJ33" s="56">
        <f>'[1]1-е полуг.'!AJ33+[1]июль!AJ33</f>
        <v>1152.0999999999999</v>
      </c>
      <c r="AK33" s="56">
        <f>'[1]1-е полуг.'!AK33+[1]июль!AK33</f>
        <v>224.90000000000003</v>
      </c>
      <c r="AL33" s="62">
        <f t="shared" si="11"/>
        <v>1377</v>
      </c>
      <c r="AM33" s="85"/>
      <c r="AN33" s="63"/>
      <c r="AO33" s="63"/>
      <c r="AP33" s="52">
        <f t="shared" si="23"/>
        <v>126.52305000000024</v>
      </c>
      <c r="AQ33" s="64">
        <f t="shared" si="19"/>
        <v>6.9459899999999664</v>
      </c>
      <c r="AR33" s="61">
        <f t="shared" si="14"/>
        <v>133.46904000000021</v>
      </c>
      <c r="AS33" s="65"/>
      <c r="AT33" s="66"/>
      <c r="AU33" s="66"/>
      <c r="AV33" s="67">
        <f t="shared" si="24"/>
        <v>0.90104741972233315</v>
      </c>
      <c r="AW33" s="68">
        <f>AK33/Y33</f>
        <v>0.97004049973001494</v>
      </c>
      <c r="AX33" s="69">
        <f t="shared" si="16"/>
        <v>0.91163735471201701</v>
      </c>
    </row>
    <row r="34" spans="1:50" s="70" customFormat="1" ht="24" customHeight="1">
      <c r="A34" s="71">
        <v>25</v>
      </c>
      <c r="B34" s="83" t="s">
        <v>55</v>
      </c>
      <c r="C34" s="73"/>
      <c r="D34" s="84"/>
      <c r="E34" s="49"/>
      <c r="F34" s="50"/>
      <c r="G34" s="51">
        <v>15798</v>
      </c>
      <c r="H34" s="52">
        <v>444.7</v>
      </c>
      <c r="I34" s="52">
        <v>444.7</v>
      </c>
      <c r="J34" s="51"/>
      <c r="K34" s="53"/>
      <c r="L34" s="54">
        <f t="shared" si="2"/>
        <v>444.7</v>
      </c>
      <c r="M34" s="55"/>
      <c r="N34" s="56"/>
      <c r="O34" s="53"/>
      <c r="P34" s="56">
        <f>'[1]1-е полуг.'!P34+[1]июль!P34</f>
        <v>259.4083333333333</v>
      </c>
      <c r="Q34" s="74">
        <f>'[1]1-е полуг.'!Q34+[1]июль!Q34</f>
        <v>0</v>
      </c>
      <c r="R34" s="56">
        <f>'[1]1-е полуг.'!R34+[1]июль!R34</f>
        <v>0</v>
      </c>
      <c r="S34" s="54">
        <f t="shared" si="4"/>
        <v>259.4083333333333</v>
      </c>
      <c r="T34" s="55">
        <f t="shared" si="0"/>
        <v>0</v>
      </c>
      <c r="U34" s="56"/>
      <c r="V34" s="56"/>
      <c r="W34" s="56">
        <f>'[1]1-е полуг.'!W34+[1]июль!W34</f>
        <v>249.70976000000002</v>
      </c>
      <c r="X34" s="58"/>
      <c r="Y34" s="59"/>
      <c r="Z34" s="60">
        <f t="shared" si="5"/>
        <v>249.70976000000002</v>
      </c>
      <c r="AA34" s="85"/>
      <c r="AB34" s="52"/>
      <c r="AC34" s="52"/>
      <c r="AD34" s="52">
        <f t="shared" si="22"/>
        <v>9.698573333333286</v>
      </c>
      <c r="AE34" s="52">
        <f t="shared" si="8"/>
        <v>0</v>
      </c>
      <c r="AF34" s="61">
        <f t="shared" si="9"/>
        <v>9.698573333333286</v>
      </c>
      <c r="AG34" s="56"/>
      <c r="AH34" s="56"/>
      <c r="AI34" s="56"/>
      <c r="AJ34" s="56">
        <f>'[1]1-е полуг.'!AJ34+[1]июль!AJ34</f>
        <v>346.10000000000008</v>
      </c>
      <c r="AK34" s="56">
        <f>'[1]1-е полуг.'!AK34+[1]июль!AK34</f>
        <v>0</v>
      </c>
      <c r="AL34" s="62">
        <f t="shared" si="11"/>
        <v>346.10000000000008</v>
      </c>
      <c r="AM34" s="85"/>
      <c r="AN34" s="63"/>
      <c r="AO34" s="63"/>
      <c r="AP34" s="52">
        <f t="shared" si="23"/>
        <v>-96.390240000000063</v>
      </c>
      <c r="AQ34" s="64">
        <f t="shared" si="19"/>
        <v>0</v>
      </c>
      <c r="AR34" s="61">
        <f t="shared" si="14"/>
        <v>-96.390240000000063</v>
      </c>
      <c r="AS34" s="65"/>
      <c r="AT34" s="66"/>
      <c r="AU34" s="66"/>
      <c r="AV34" s="67">
        <f t="shared" si="24"/>
        <v>1.3860091011260436</v>
      </c>
      <c r="AW34" s="68"/>
      <c r="AX34" s="69">
        <f t="shared" si="16"/>
        <v>1.3860091011260436</v>
      </c>
    </row>
    <row r="35" spans="1:50" s="70" customFormat="1" ht="24" customHeight="1" thickBot="1">
      <c r="A35" s="86">
        <v>26</v>
      </c>
      <c r="B35" s="76" t="s">
        <v>56</v>
      </c>
      <c r="C35" s="77"/>
      <c r="D35" s="87"/>
      <c r="E35" s="78"/>
      <c r="F35" s="79"/>
      <c r="G35" s="80">
        <v>51922</v>
      </c>
      <c r="H35" s="81">
        <v>1435.8</v>
      </c>
      <c r="I35" s="81">
        <v>1435.8</v>
      </c>
      <c r="J35" s="80"/>
      <c r="K35" s="82"/>
      <c r="L35" s="88">
        <f t="shared" si="2"/>
        <v>1435.8</v>
      </c>
      <c r="M35" s="89"/>
      <c r="N35" s="90"/>
      <c r="O35" s="82"/>
      <c r="P35" s="90">
        <f>'[1]1-е полуг.'!P35+[1]июль!P35</f>
        <v>837.55</v>
      </c>
      <c r="Q35" s="91">
        <f>'[1]1-е полуг.'!Q35+[1]июль!Q35</f>
        <v>0</v>
      </c>
      <c r="R35" s="90">
        <f>'[1]1-е полуг.'!R35+[1]июль!R35</f>
        <v>0</v>
      </c>
      <c r="S35" s="88">
        <f t="shared" si="4"/>
        <v>837.55</v>
      </c>
      <c r="T35" s="89">
        <f t="shared" si="0"/>
        <v>0</v>
      </c>
      <c r="U35" s="90"/>
      <c r="V35" s="90"/>
      <c r="W35" s="90">
        <f>'[1]1-е полуг.'!W35+[1]июль!W35</f>
        <v>815.35757000000001</v>
      </c>
      <c r="X35" s="92"/>
      <c r="Y35" s="93"/>
      <c r="Z35" s="94">
        <f t="shared" si="5"/>
        <v>815.35757000000001</v>
      </c>
      <c r="AA35" s="95"/>
      <c r="AB35" s="81"/>
      <c r="AC35" s="81"/>
      <c r="AD35" s="52">
        <f t="shared" si="22"/>
        <v>22.192429999999945</v>
      </c>
      <c r="AE35" s="52">
        <f t="shared" si="8"/>
        <v>0</v>
      </c>
      <c r="AF35" s="96">
        <f t="shared" si="9"/>
        <v>22.192429999999945</v>
      </c>
      <c r="AG35" s="90"/>
      <c r="AH35" s="56"/>
      <c r="AI35" s="56"/>
      <c r="AJ35" s="90">
        <f>'[1]1-е полуг.'!AJ35+[1]июль!AJ35</f>
        <v>679.90000000000009</v>
      </c>
      <c r="AK35" s="90">
        <f>'[1]1-е полуг.'!AK35+[1]июль!AK35</f>
        <v>0</v>
      </c>
      <c r="AL35" s="97">
        <f t="shared" si="11"/>
        <v>679.90000000000009</v>
      </c>
      <c r="AM35" s="95"/>
      <c r="AN35" s="98"/>
      <c r="AO35" s="98"/>
      <c r="AP35" s="52">
        <f t="shared" si="23"/>
        <v>135.45756999999992</v>
      </c>
      <c r="AQ35" s="64">
        <f t="shared" si="19"/>
        <v>0</v>
      </c>
      <c r="AR35" s="96">
        <f t="shared" si="14"/>
        <v>135.45756999999992</v>
      </c>
      <c r="AS35" s="99"/>
      <c r="AT35" s="100"/>
      <c r="AU35" s="100"/>
      <c r="AV35" s="101">
        <f t="shared" si="24"/>
        <v>0.83386728107522212</v>
      </c>
      <c r="AW35" s="102"/>
      <c r="AX35" s="103">
        <f t="shared" si="16"/>
        <v>0.83386728107522212</v>
      </c>
    </row>
    <row r="36" spans="1:50" s="124" customFormat="1" ht="25.5" customHeight="1" thickBot="1">
      <c r="A36" s="154" t="s">
        <v>57</v>
      </c>
      <c r="B36" s="155"/>
      <c r="C36" s="104">
        <f t="shared" ref="C36:AK36" si="25">SUM(C10:C35)</f>
        <v>5161</v>
      </c>
      <c r="D36" s="105">
        <f t="shared" si="25"/>
        <v>96884.35</v>
      </c>
      <c r="E36" s="105">
        <f t="shared" si="25"/>
        <v>72939.259999999995</v>
      </c>
      <c r="F36" s="106">
        <f t="shared" si="25"/>
        <v>23945.09</v>
      </c>
      <c r="G36" s="107">
        <f t="shared" si="25"/>
        <v>1815891</v>
      </c>
      <c r="H36" s="108">
        <f t="shared" si="25"/>
        <v>50302.299999999996</v>
      </c>
      <c r="I36" s="108">
        <f t="shared" si="25"/>
        <v>50302.299999999996</v>
      </c>
      <c r="J36" s="107">
        <f t="shared" si="25"/>
        <v>4298</v>
      </c>
      <c r="K36" s="108">
        <f t="shared" si="25"/>
        <v>2722.64</v>
      </c>
      <c r="L36" s="109">
        <f t="shared" si="25"/>
        <v>149909.29000000004</v>
      </c>
      <c r="M36" s="110">
        <f t="shared" si="25"/>
        <v>56515.870833333334</v>
      </c>
      <c r="N36" s="110">
        <f t="shared" si="25"/>
        <v>42547.901666666665</v>
      </c>
      <c r="O36" s="108">
        <f t="shared" si="25"/>
        <v>13967.969166666666</v>
      </c>
      <c r="P36" s="108">
        <f t="shared" si="25"/>
        <v>29343.008333333331</v>
      </c>
      <c r="Q36" s="111">
        <f t="shared" si="25"/>
        <v>2486</v>
      </c>
      <c r="R36" s="108">
        <f t="shared" si="25"/>
        <v>1574.7982875756168</v>
      </c>
      <c r="S36" s="109">
        <f t="shared" si="25"/>
        <v>87433.677454242279</v>
      </c>
      <c r="T36" s="110">
        <f>SUM(T10:T35)</f>
        <v>58324.000119999997</v>
      </c>
      <c r="U36" s="108">
        <f>SUM(U10:U35)</f>
        <v>44612.916120000002</v>
      </c>
      <c r="V36" s="112">
        <f t="shared" si="25"/>
        <v>13711.084000000001</v>
      </c>
      <c r="W36" s="112">
        <f t="shared" si="25"/>
        <v>25855.995849999996</v>
      </c>
      <c r="X36" s="113">
        <f t="shared" si="25"/>
        <v>1822.0095352892781</v>
      </c>
      <c r="Y36" s="112">
        <f t="shared" si="25"/>
        <v>1154.1824200000001</v>
      </c>
      <c r="Z36" s="114">
        <f t="shared" si="25"/>
        <v>85334.178389999986</v>
      </c>
      <c r="AA36" s="115">
        <f t="shared" si="25"/>
        <v>-1808.1292866666613</v>
      </c>
      <c r="AB36" s="108">
        <f t="shared" si="25"/>
        <v>-2065.0144533333287</v>
      </c>
      <c r="AC36" s="108">
        <f t="shared" si="25"/>
        <v>256.88516666666703</v>
      </c>
      <c r="AD36" s="112">
        <f t="shared" si="25"/>
        <v>3487.0124833333339</v>
      </c>
      <c r="AE36" s="112">
        <f t="shared" si="25"/>
        <v>420.61586757561668</v>
      </c>
      <c r="AF36" s="116">
        <f t="shared" si="9"/>
        <v>2099.499064242289</v>
      </c>
      <c r="AG36" s="117">
        <f t="shared" si="25"/>
        <v>53343.5</v>
      </c>
      <c r="AH36" s="108">
        <f t="shared" si="25"/>
        <v>42729.900000000009</v>
      </c>
      <c r="AI36" s="108">
        <f t="shared" si="25"/>
        <v>10613.599999999999</v>
      </c>
      <c r="AJ36" s="112">
        <f t="shared" si="25"/>
        <v>24764.399999999998</v>
      </c>
      <c r="AK36" s="112">
        <f t="shared" si="25"/>
        <v>1155.5</v>
      </c>
      <c r="AL36" s="118">
        <f t="shared" si="11"/>
        <v>79263.399999999994</v>
      </c>
      <c r="AM36" s="115">
        <f>SUM(AM10:AM35)</f>
        <v>4980.5001199999961</v>
      </c>
      <c r="AN36" s="108">
        <f>SUM(AN10:AN35)</f>
        <v>1883.0161199999961</v>
      </c>
      <c r="AO36" s="108">
        <f>SUM(AO10:AO35)</f>
        <v>3097.4839999999995</v>
      </c>
      <c r="AP36" s="112">
        <f>SUM(AP10:AP35)</f>
        <v>1091.5958499999997</v>
      </c>
      <c r="AQ36" s="112">
        <f>SUM(AQ10:AQ35)</f>
        <v>-1.3175800000000351</v>
      </c>
      <c r="AR36" s="116">
        <f t="shared" si="14"/>
        <v>6070.7783899999959</v>
      </c>
      <c r="AS36" s="119">
        <f>AG36/T36</f>
        <v>0.91460633513214529</v>
      </c>
      <c r="AT36" s="120"/>
      <c r="AU36" s="120"/>
      <c r="AV36" s="121">
        <f t="shared" si="24"/>
        <v>0.95778171313405447</v>
      </c>
      <c r="AW36" s="122">
        <f>AK36/Y36</f>
        <v>1.0011415699781667</v>
      </c>
      <c r="AX36" s="123">
        <f t="shared" si="16"/>
        <v>0.92885877025434149</v>
      </c>
    </row>
    <row r="37" spans="1:50" s="132" customFormat="1" ht="30" customHeight="1">
      <c r="A37" s="125"/>
      <c r="B37" s="125"/>
      <c r="C37" s="125"/>
      <c r="D37" s="125"/>
      <c r="E37" s="126"/>
      <c r="F37" s="126"/>
      <c r="G37" s="126"/>
      <c r="H37" s="126"/>
      <c r="I37" s="126"/>
      <c r="J37" s="127"/>
      <c r="K37" s="126"/>
      <c r="L37" s="126"/>
      <c r="M37" s="126"/>
      <c r="N37" s="126"/>
      <c r="O37" s="126"/>
      <c r="P37" s="126"/>
      <c r="Q37" s="128"/>
      <c r="R37" s="126"/>
      <c r="S37" s="126"/>
      <c r="T37" s="126"/>
      <c r="U37" s="126"/>
      <c r="V37" s="126"/>
      <c r="W37" s="126"/>
      <c r="X37" s="126"/>
      <c r="Y37" s="127"/>
      <c r="Z37" s="126"/>
      <c r="AA37" s="129"/>
      <c r="AB37" s="129"/>
      <c r="AC37" s="129"/>
      <c r="AD37" s="129"/>
      <c r="AE37" s="129"/>
      <c r="AF37" s="129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30"/>
      <c r="AT37" s="130"/>
      <c r="AU37" s="130"/>
      <c r="AV37" s="130"/>
      <c r="AW37" s="131"/>
      <c r="AX37" s="130"/>
    </row>
    <row r="38" spans="1:50" s="132" customFormat="1" ht="40.5" customHeight="1">
      <c r="A38" s="125"/>
      <c r="B38" s="125"/>
      <c r="C38" s="125"/>
      <c r="D38" s="125"/>
      <c r="E38" s="126"/>
      <c r="F38" s="126"/>
      <c r="G38" s="126"/>
      <c r="H38" s="126"/>
      <c r="I38" s="126"/>
      <c r="J38" s="128"/>
      <c r="K38" s="126"/>
      <c r="L38" s="126"/>
      <c r="M38" s="126"/>
      <c r="N38" s="126"/>
      <c r="O38" s="126"/>
      <c r="P38" s="126"/>
      <c r="Q38" s="128"/>
      <c r="R38" s="126"/>
      <c r="S38" s="126"/>
      <c r="T38" s="126"/>
      <c r="U38" s="126"/>
      <c r="V38" s="126"/>
      <c r="W38" s="126"/>
      <c r="X38" s="126"/>
      <c r="Y38" s="127">
        <f>Y36-Y37</f>
        <v>1154.1824200000001</v>
      </c>
      <c r="Z38" s="126"/>
      <c r="AA38" s="129"/>
      <c r="AB38" s="129"/>
      <c r="AC38" s="129"/>
      <c r="AD38" s="129"/>
      <c r="AE38" s="129"/>
      <c r="AF38" s="129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30"/>
      <c r="AT38" s="130"/>
      <c r="AU38" s="130"/>
      <c r="AV38" s="130"/>
      <c r="AW38" s="131"/>
      <c r="AX38" s="130"/>
    </row>
    <row r="39" spans="1:50" s="133" customFormat="1">
      <c r="B39" s="134"/>
      <c r="C39" s="134"/>
      <c r="D39" s="134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6"/>
      <c r="Y39" s="135"/>
      <c r="Z39" s="137"/>
      <c r="AA39" s="138"/>
      <c r="AB39" s="138"/>
      <c r="AC39" s="138"/>
      <c r="AD39" s="138"/>
      <c r="AE39" s="138"/>
      <c r="AF39" s="139"/>
      <c r="AG39" s="138"/>
      <c r="AH39" s="138"/>
      <c r="AI39" s="138"/>
      <c r="AJ39" s="140"/>
      <c r="AK39" s="141"/>
      <c r="AL39" s="142"/>
      <c r="AM39" s="141"/>
      <c r="AN39" s="141"/>
      <c r="AO39" s="141"/>
      <c r="AP39" s="141"/>
      <c r="AQ39" s="141"/>
      <c r="AR39" s="142"/>
      <c r="AS39" s="138"/>
      <c r="AT39" s="138"/>
      <c r="AU39" s="138"/>
      <c r="AV39" s="143"/>
      <c r="AW39" s="143"/>
      <c r="AX39" s="139"/>
    </row>
    <row r="40" spans="1:50" s="133" customFormat="1" ht="15.75">
      <c r="A40" s="144"/>
      <c r="B40" s="134"/>
      <c r="C40" s="134"/>
      <c r="D40" s="134"/>
      <c r="E40" s="145"/>
      <c r="F40" s="145"/>
      <c r="G40" s="145"/>
      <c r="H40" s="145"/>
      <c r="I40" s="145"/>
      <c r="J40" s="146"/>
      <c r="K40" s="145"/>
      <c r="L40" s="145"/>
      <c r="M40" s="145"/>
      <c r="N40" s="145"/>
      <c r="O40" s="145"/>
      <c r="P40" s="145"/>
      <c r="Q40" s="146"/>
      <c r="R40" s="145"/>
      <c r="S40" s="145"/>
      <c r="T40" s="145"/>
      <c r="U40" s="145"/>
      <c r="V40" s="145"/>
      <c r="W40" s="145"/>
      <c r="X40" s="145"/>
      <c r="Y40" s="145"/>
      <c r="Z40" s="147"/>
      <c r="AA40" s="138"/>
      <c r="AB40" s="138"/>
      <c r="AC40" s="138"/>
      <c r="AD40" s="138"/>
      <c r="AE40" s="138"/>
      <c r="AF40" s="139"/>
      <c r="AG40" s="141"/>
      <c r="AH40" s="141"/>
      <c r="AI40" s="141"/>
      <c r="AJ40" s="141"/>
      <c r="AK40" s="141"/>
      <c r="AL40" s="139"/>
      <c r="AM40" s="138"/>
      <c r="AN40" s="138"/>
      <c r="AO40" s="138"/>
      <c r="AP40" s="138"/>
      <c r="AQ40" s="138"/>
      <c r="AR40" s="139"/>
      <c r="AS40" s="138"/>
      <c r="AT40" s="138"/>
      <c r="AU40" s="138"/>
      <c r="AV40" s="143"/>
      <c r="AW40" s="143"/>
      <c r="AX40" s="139"/>
    </row>
    <row r="41" spans="1:50" s="148" customFormat="1">
      <c r="B41" s="134"/>
      <c r="C41" s="134"/>
      <c r="D41" s="134"/>
      <c r="E41" s="145"/>
      <c r="F41" s="145"/>
      <c r="G41" s="145"/>
      <c r="H41" s="145"/>
      <c r="I41" s="145"/>
      <c r="J41" s="146"/>
      <c r="K41" s="145"/>
      <c r="L41" s="145"/>
      <c r="M41" s="145"/>
      <c r="N41" s="145"/>
      <c r="O41" s="145"/>
      <c r="P41" s="145"/>
      <c r="Q41" s="146"/>
      <c r="R41" s="145"/>
      <c r="S41" s="145"/>
      <c r="T41" s="145"/>
      <c r="U41" s="145"/>
      <c r="V41" s="145"/>
      <c r="W41" s="145"/>
      <c r="X41" s="145"/>
      <c r="Y41" s="145"/>
      <c r="Z41" s="147"/>
      <c r="AA41" s="149"/>
      <c r="AB41" s="149"/>
      <c r="AC41" s="149"/>
      <c r="AD41" s="149"/>
      <c r="AE41" s="149"/>
      <c r="AF41" s="139"/>
      <c r="AG41" s="149"/>
      <c r="AH41" s="149"/>
      <c r="AI41" s="149"/>
      <c r="AJ41" s="150"/>
      <c r="AK41" s="150"/>
      <c r="AL41" s="151"/>
      <c r="AM41" s="149"/>
      <c r="AN41" s="149"/>
      <c r="AO41" s="149"/>
      <c r="AP41" s="149"/>
      <c r="AQ41" s="149"/>
      <c r="AR41" s="139"/>
      <c r="AS41" s="149"/>
      <c r="AT41" s="149"/>
      <c r="AU41" s="149"/>
      <c r="AV41" s="152"/>
      <c r="AW41" s="152"/>
      <c r="AX41" s="139"/>
    </row>
    <row r="42" spans="1:50" s="148" customFormat="1">
      <c r="B42" s="134"/>
      <c r="C42" s="134"/>
      <c r="D42" s="134"/>
      <c r="E42" s="145"/>
      <c r="F42" s="145"/>
      <c r="G42" s="145"/>
      <c r="H42" s="145"/>
      <c r="I42" s="145"/>
      <c r="J42" s="146"/>
      <c r="K42" s="145"/>
      <c r="L42" s="145"/>
      <c r="M42" s="145"/>
      <c r="N42" s="145"/>
      <c r="O42" s="145"/>
      <c r="P42" s="145"/>
      <c r="Q42" s="146"/>
      <c r="R42" s="145"/>
      <c r="S42" s="145"/>
      <c r="T42" s="145"/>
      <c r="U42" s="145"/>
      <c r="V42" s="145"/>
      <c r="W42" s="145"/>
      <c r="X42" s="145"/>
      <c r="Y42" s="145"/>
      <c r="Z42" s="147"/>
      <c r="AA42" s="149"/>
      <c r="AB42" s="149"/>
      <c r="AC42" s="149"/>
      <c r="AD42" s="149"/>
      <c r="AE42" s="149"/>
      <c r="AF42" s="139"/>
      <c r="AG42" s="149"/>
      <c r="AH42" s="149"/>
      <c r="AI42" s="149"/>
      <c r="AJ42" s="149"/>
      <c r="AK42" s="149"/>
      <c r="AL42" s="139"/>
      <c r="AM42" s="149"/>
      <c r="AN42" s="149"/>
      <c r="AO42" s="149"/>
      <c r="AP42" s="149"/>
      <c r="AQ42" s="149"/>
      <c r="AR42" s="139"/>
      <c r="AS42" s="149"/>
      <c r="AT42" s="149"/>
      <c r="AU42" s="149"/>
      <c r="AV42" s="152"/>
      <c r="AW42" s="152"/>
      <c r="AX42" s="139"/>
    </row>
    <row r="43" spans="1:50" s="148" customFormat="1">
      <c r="B43" s="134"/>
      <c r="C43" s="134"/>
      <c r="D43" s="134"/>
      <c r="E43" s="145"/>
      <c r="F43" s="145"/>
      <c r="G43" s="145"/>
      <c r="H43" s="145"/>
      <c r="I43" s="145"/>
      <c r="J43" s="146"/>
      <c r="K43" s="145"/>
      <c r="L43" s="145"/>
      <c r="M43" s="145"/>
      <c r="N43" s="145"/>
      <c r="O43" s="145"/>
      <c r="P43" s="145"/>
      <c r="Q43" s="146"/>
      <c r="R43" s="145"/>
      <c r="S43" s="145"/>
      <c r="T43" s="145"/>
      <c r="U43" s="147"/>
      <c r="V43" s="145"/>
      <c r="W43" s="145"/>
      <c r="X43" s="145"/>
      <c r="Y43" s="145"/>
      <c r="Z43" s="147"/>
      <c r="AA43" s="149"/>
      <c r="AB43" s="149"/>
      <c r="AC43" s="149"/>
      <c r="AD43" s="149"/>
      <c r="AE43" s="149"/>
      <c r="AF43" s="139"/>
      <c r="AG43" s="149"/>
      <c r="AH43" s="149"/>
      <c r="AI43" s="149"/>
      <c r="AJ43" s="149"/>
      <c r="AK43" s="149"/>
      <c r="AL43" s="139"/>
      <c r="AM43" s="149"/>
      <c r="AN43" s="149"/>
      <c r="AO43" s="149"/>
      <c r="AP43" s="149"/>
      <c r="AQ43" s="149"/>
      <c r="AR43" s="139"/>
      <c r="AS43" s="149"/>
      <c r="AT43" s="149"/>
      <c r="AU43" s="149"/>
      <c r="AV43" s="152"/>
      <c r="AW43" s="152"/>
      <c r="AX43" s="139"/>
    </row>
    <row r="44" spans="1:50" s="148" customFormat="1">
      <c r="B44" s="134"/>
      <c r="C44" s="134"/>
      <c r="D44" s="134"/>
      <c r="E44" s="145"/>
      <c r="F44" s="145"/>
      <c r="G44" s="145"/>
      <c r="H44" s="145"/>
      <c r="I44" s="145"/>
      <c r="J44" s="146"/>
      <c r="K44" s="145"/>
      <c r="L44" s="145"/>
      <c r="M44" s="145"/>
      <c r="N44" s="145"/>
      <c r="O44" s="145"/>
      <c r="P44" s="145"/>
      <c r="Q44" s="146"/>
      <c r="R44" s="145"/>
      <c r="S44" s="145"/>
      <c r="T44" s="145"/>
      <c r="U44" s="156"/>
      <c r="V44" s="156"/>
      <c r="W44" s="145"/>
      <c r="X44" s="145"/>
      <c r="Y44" s="145"/>
      <c r="Z44" s="157"/>
      <c r="AA44" s="149"/>
      <c r="AB44" s="149"/>
      <c r="AC44" s="149"/>
      <c r="AD44" s="149"/>
      <c r="AE44" s="149"/>
      <c r="AF44" s="139"/>
      <c r="AG44" s="149"/>
      <c r="AH44" s="149"/>
      <c r="AI44" s="149"/>
      <c r="AJ44" s="149"/>
      <c r="AK44" s="149"/>
      <c r="AL44" s="139"/>
      <c r="AM44" s="149"/>
      <c r="AN44" s="149"/>
      <c r="AO44" s="149"/>
      <c r="AP44" s="149"/>
      <c r="AQ44" s="149"/>
      <c r="AR44" s="139"/>
      <c r="AS44" s="149"/>
      <c r="AT44" s="149"/>
      <c r="AU44" s="149"/>
      <c r="AV44" s="152"/>
      <c r="AW44" s="152"/>
      <c r="AX44" s="139"/>
    </row>
    <row r="45" spans="1:50" s="148" customFormat="1">
      <c r="B45" s="134"/>
      <c r="C45" s="134"/>
      <c r="D45" s="134"/>
      <c r="E45" s="145"/>
      <c r="F45" s="145"/>
      <c r="G45" s="145"/>
      <c r="H45" s="145"/>
      <c r="I45" s="145"/>
      <c r="J45" s="146"/>
      <c r="K45" s="145"/>
      <c r="L45" s="145"/>
      <c r="M45" s="145"/>
      <c r="N45" s="145"/>
      <c r="O45" s="145"/>
      <c r="P45" s="145"/>
      <c r="Q45" s="146"/>
      <c r="R45" s="145"/>
      <c r="S45" s="145"/>
      <c r="T45" s="145"/>
      <c r="U45" s="145"/>
      <c r="V45" s="145"/>
      <c r="W45" s="145"/>
      <c r="X45" s="145"/>
      <c r="Y45" s="145"/>
      <c r="Z45" s="157"/>
      <c r="AA45" s="149"/>
      <c r="AB45" s="149"/>
      <c r="AC45" s="149"/>
      <c r="AD45" s="149"/>
      <c r="AE45" s="149"/>
      <c r="AF45" s="139"/>
      <c r="AG45" s="149"/>
      <c r="AH45" s="149"/>
      <c r="AI45" s="149"/>
      <c r="AJ45" s="149"/>
      <c r="AK45" s="149"/>
      <c r="AL45" s="139"/>
      <c r="AM45" s="149"/>
      <c r="AN45" s="149"/>
      <c r="AO45" s="149"/>
      <c r="AP45" s="149"/>
      <c r="AQ45" s="149"/>
      <c r="AR45" s="139"/>
      <c r="AS45" s="149"/>
      <c r="AT45" s="149"/>
      <c r="AU45" s="149"/>
      <c r="AV45" s="152"/>
      <c r="AW45" s="152"/>
      <c r="AX45" s="139"/>
    </row>
    <row r="46" spans="1:50" s="148" customFormat="1">
      <c r="B46" s="134"/>
      <c r="C46" s="134"/>
      <c r="D46" s="134"/>
      <c r="E46" s="145"/>
      <c r="F46" s="145"/>
      <c r="G46" s="145"/>
      <c r="H46" s="145"/>
      <c r="I46" s="145"/>
      <c r="J46" s="146"/>
      <c r="K46" s="145"/>
      <c r="L46" s="145"/>
      <c r="M46" s="145"/>
      <c r="N46" s="145"/>
      <c r="O46" s="145"/>
      <c r="P46" s="145"/>
      <c r="Q46" s="146"/>
      <c r="R46" s="145"/>
      <c r="S46" s="145"/>
      <c r="T46" s="145"/>
      <c r="U46" s="145"/>
      <c r="V46" s="145"/>
      <c r="W46" s="145"/>
      <c r="X46" s="145"/>
      <c r="Y46" s="145"/>
      <c r="Z46" s="147"/>
      <c r="AA46" s="149"/>
      <c r="AB46" s="149"/>
      <c r="AC46" s="149"/>
      <c r="AD46" s="149"/>
      <c r="AE46" s="149"/>
      <c r="AF46" s="139"/>
      <c r="AG46" s="149"/>
      <c r="AH46" s="149"/>
      <c r="AI46" s="149"/>
      <c r="AJ46" s="149"/>
      <c r="AK46" s="149"/>
      <c r="AL46" s="139"/>
      <c r="AM46" s="149"/>
      <c r="AN46" s="149"/>
      <c r="AO46" s="149"/>
      <c r="AP46" s="149"/>
      <c r="AQ46" s="149"/>
      <c r="AR46" s="139"/>
      <c r="AS46" s="149"/>
      <c r="AT46" s="149"/>
      <c r="AU46" s="149"/>
      <c r="AV46" s="152"/>
      <c r="AW46" s="152"/>
      <c r="AX46" s="139"/>
    </row>
    <row r="47" spans="1:50" s="148" customFormat="1">
      <c r="B47" s="134"/>
      <c r="C47" s="134"/>
      <c r="D47" s="134"/>
      <c r="E47" s="145"/>
      <c r="F47" s="145"/>
      <c r="G47" s="145"/>
      <c r="H47" s="145"/>
      <c r="I47" s="145"/>
      <c r="J47" s="146"/>
      <c r="K47" s="145"/>
      <c r="L47" s="145"/>
      <c r="M47" s="145"/>
      <c r="N47" s="145"/>
      <c r="O47" s="145"/>
      <c r="P47" s="145"/>
      <c r="Q47" s="146"/>
      <c r="R47" s="145"/>
      <c r="S47" s="145"/>
      <c r="T47" s="145"/>
      <c r="U47" s="145"/>
      <c r="V47" s="145"/>
      <c r="W47" s="145"/>
      <c r="X47" s="145"/>
      <c r="Y47" s="145"/>
      <c r="Z47" s="147"/>
      <c r="AA47" s="149"/>
      <c r="AB47" s="149"/>
      <c r="AC47" s="149"/>
      <c r="AD47" s="149"/>
      <c r="AE47" s="149"/>
      <c r="AF47" s="139"/>
      <c r="AG47" s="149"/>
      <c r="AH47" s="149"/>
      <c r="AI47" s="149"/>
      <c r="AJ47" s="149"/>
      <c r="AK47" s="149"/>
      <c r="AL47" s="139"/>
      <c r="AM47" s="149"/>
      <c r="AN47" s="149"/>
      <c r="AO47" s="149"/>
      <c r="AP47" s="149"/>
      <c r="AQ47" s="149"/>
      <c r="AR47" s="139"/>
      <c r="AS47" s="149"/>
      <c r="AT47" s="149"/>
      <c r="AU47" s="149"/>
      <c r="AV47" s="152"/>
      <c r="AW47" s="152"/>
      <c r="AX47" s="139"/>
    </row>
    <row r="48" spans="1:50" s="148" customFormat="1">
      <c r="B48" s="134"/>
      <c r="C48" s="134"/>
      <c r="D48" s="134"/>
      <c r="E48" s="145"/>
      <c r="F48" s="145"/>
      <c r="G48" s="145"/>
      <c r="H48" s="145"/>
      <c r="I48" s="145"/>
      <c r="J48" s="146"/>
      <c r="K48" s="145"/>
      <c r="L48" s="145"/>
      <c r="M48" s="145"/>
      <c r="N48" s="145"/>
      <c r="O48" s="145"/>
      <c r="P48" s="145"/>
      <c r="Q48" s="146"/>
      <c r="R48" s="145"/>
      <c r="S48" s="145"/>
      <c r="T48" s="145"/>
      <c r="U48" s="145"/>
      <c r="V48" s="145"/>
      <c r="W48" s="145"/>
      <c r="X48" s="145"/>
      <c r="Y48" s="145"/>
      <c r="Z48" s="147"/>
      <c r="AA48" s="149"/>
      <c r="AB48" s="149"/>
      <c r="AC48" s="149"/>
      <c r="AD48" s="149"/>
      <c r="AE48" s="149"/>
      <c r="AF48" s="139"/>
      <c r="AG48" s="149"/>
      <c r="AH48" s="149"/>
      <c r="AI48" s="149"/>
      <c r="AJ48" s="149"/>
      <c r="AK48" s="149"/>
      <c r="AL48" s="139"/>
      <c r="AM48" s="149"/>
      <c r="AN48" s="149"/>
      <c r="AO48" s="149"/>
      <c r="AP48" s="149"/>
      <c r="AQ48" s="149"/>
      <c r="AR48" s="139"/>
      <c r="AS48" s="149"/>
      <c r="AT48" s="149"/>
      <c r="AU48" s="149"/>
      <c r="AV48" s="152"/>
      <c r="AW48" s="152"/>
      <c r="AX48" s="139"/>
    </row>
    <row r="49" spans="2:50" s="148" customFormat="1">
      <c r="B49" s="134"/>
      <c r="C49" s="134"/>
      <c r="D49" s="134"/>
      <c r="E49" s="145"/>
      <c r="F49" s="145"/>
      <c r="G49" s="145"/>
      <c r="H49" s="145"/>
      <c r="I49" s="145"/>
      <c r="J49" s="146"/>
      <c r="K49" s="145"/>
      <c r="L49" s="145"/>
      <c r="M49" s="145"/>
      <c r="N49" s="145"/>
      <c r="O49" s="145"/>
      <c r="P49" s="145"/>
      <c r="Q49" s="146"/>
      <c r="R49" s="145"/>
      <c r="S49" s="145"/>
      <c r="T49" s="145"/>
      <c r="U49" s="145"/>
      <c r="V49" s="145"/>
      <c r="W49" s="145"/>
      <c r="X49" s="145"/>
      <c r="Y49" s="145"/>
      <c r="Z49" s="147"/>
      <c r="AA49" s="149"/>
      <c r="AB49" s="149"/>
      <c r="AC49" s="149"/>
      <c r="AD49" s="149"/>
      <c r="AE49" s="149"/>
      <c r="AF49" s="139"/>
      <c r="AG49" s="149"/>
      <c r="AH49" s="149"/>
      <c r="AI49" s="149"/>
      <c r="AJ49" s="149"/>
      <c r="AK49" s="149"/>
      <c r="AL49" s="139"/>
      <c r="AM49" s="149"/>
      <c r="AN49" s="149"/>
      <c r="AO49" s="149"/>
      <c r="AP49" s="149"/>
      <c r="AQ49" s="149"/>
      <c r="AR49" s="139"/>
      <c r="AS49" s="149"/>
      <c r="AT49" s="149"/>
      <c r="AU49" s="149"/>
      <c r="AV49" s="152"/>
      <c r="AW49" s="152"/>
      <c r="AX49" s="139"/>
    </row>
    <row r="50" spans="2:50" s="148" customFormat="1">
      <c r="B50" s="134"/>
      <c r="C50" s="134"/>
      <c r="D50" s="134"/>
      <c r="E50" s="145"/>
      <c r="F50" s="145"/>
      <c r="G50" s="145"/>
      <c r="H50" s="145"/>
      <c r="I50" s="145"/>
      <c r="J50" s="146"/>
      <c r="K50" s="145"/>
      <c r="L50" s="145"/>
      <c r="M50" s="145"/>
      <c r="N50" s="145"/>
      <c r="O50" s="145"/>
      <c r="P50" s="145"/>
      <c r="Q50" s="146"/>
      <c r="R50" s="145"/>
      <c r="S50" s="145"/>
      <c r="T50" s="145"/>
      <c r="U50" s="145"/>
      <c r="V50" s="145"/>
      <c r="W50" s="145"/>
      <c r="X50" s="147"/>
      <c r="Y50" s="145"/>
      <c r="Z50" s="147"/>
      <c r="AA50" s="149"/>
      <c r="AB50" s="149"/>
      <c r="AC50" s="149"/>
      <c r="AD50" s="149"/>
      <c r="AE50" s="149"/>
      <c r="AF50" s="139"/>
      <c r="AG50" s="149"/>
      <c r="AH50" s="149"/>
      <c r="AI50" s="149"/>
      <c r="AJ50" s="149"/>
      <c r="AK50" s="149"/>
      <c r="AL50" s="139"/>
      <c r="AM50" s="149"/>
      <c r="AN50" s="149"/>
      <c r="AO50" s="149"/>
      <c r="AP50" s="149"/>
      <c r="AQ50" s="149"/>
      <c r="AR50" s="139"/>
      <c r="AS50" s="149"/>
      <c r="AT50" s="149"/>
      <c r="AU50" s="149"/>
      <c r="AV50" s="152"/>
      <c r="AW50" s="152"/>
      <c r="AX50" s="139"/>
    </row>
    <row r="51" spans="2:50" s="148" customFormat="1">
      <c r="B51" s="134"/>
      <c r="C51" s="134"/>
      <c r="D51" s="134"/>
      <c r="E51" s="145"/>
      <c r="F51" s="145"/>
      <c r="G51" s="145"/>
      <c r="H51" s="145"/>
      <c r="I51" s="145"/>
      <c r="J51" s="146"/>
      <c r="K51" s="145"/>
      <c r="L51" s="145"/>
      <c r="M51" s="145"/>
      <c r="N51" s="145"/>
      <c r="O51" s="145"/>
      <c r="P51" s="145"/>
      <c r="Q51" s="146"/>
      <c r="R51" s="145"/>
      <c r="S51" s="145"/>
      <c r="T51" s="145"/>
      <c r="U51" s="145"/>
      <c r="V51" s="145"/>
      <c r="W51" s="145"/>
      <c r="X51" s="145"/>
      <c r="Y51" s="145"/>
      <c r="Z51" s="147"/>
      <c r="AA51" s="149"/>
      <c r="AB51" s="149"/>
      <c r="AC51" s="149"/>
      <c r="AD51" s="149"/>
      <c r="AE51" s="149"/>
      <c r="AF51" s="139"/>
      <c r="AG51" s="149"/>
      <c r="AH51" s="149"/>
      <c r="AI51" s="149"/>
      <c r="AJ51" s="149"/>
      <c r="AK51" s="149"/>
      <c r="AL51" s="139"/>
      <c r="AM51" s="149"/>
      <c r="AN51" s="149"/>
      <c r="AO51" s="149"/>
      <c r="AP51" s="149"/>
      <c r="AQ51" s="149"/>
      <c r="AR51" s="139"/>
      <c r="AS51" s="149"/>
      <c r="AT51" s="149"/>
      <c r="AU51" s="149"/>
      <c r="AV51" s="152"/>
      <c r="AW51" s="152"/>
      <c r="AX51" s="139"/>
    </row>
    <row r="52" spans="2:50" s="148" customFormat="1">
      <c r="B52" s="134"/>
      <c r="C52" s="134"/>
      <c r="D52" s="134"/>
      <c r="E52" s="145"/>
      <c r="F52" s="145"/>
      <c r="G52" s="145"/>
      <c r="H52" s="145"/>
      <c r="I52" s="145"/>
      <c r="J52" s="146"/>
      <c r="K52" s="145"/>
      <c r="L52" s="145"/>
      <c r="M52" s="145"/>
      <c r="N52" s="145"/>
      <c r="O52" s="145"/>
      <c r="P52" s="145"/>
      <c r="Q52" s="146"/>
      <c r="R52" s="145"/>
      <c r="S52" s="145"/>
      <c r="T52" s="145"/>
      <c r="U52" s="145"/>
      <c r="V52" s="145"/>
      <c r="W52" s="145"/>
      <c r="X52" s="145"/>
      <c r="Y52" s="145"/>
      <c r="Z52" s="147"/>
      <c r="AA52" s="149"/>
      <c r="AB52" s="149"/>
      <c r="AC52" s="149"/>
      <c r="AD52" s="149"/>
      <c r="AE52" s="149"/>
      <c r="AF52" s="139"/>
      <c r="AG52" s="149"/>
      <c r="AH52" s="149"/>
      <c r="AI52" s="149"/>
      <c r="AJ52" s="149"/>
      <c r="AK52" s="149"/>
      <c r="AL52" s="139"/>
      <c r="AM52" s="149"/>
      <c r="AN52" s="149"/>
      <c r="AO52" s="149"/>
      <c r="AP52" s="149"/>
      <c r="AQ52" s="149"/>
      <c r="AR52" s="139"/>
      <c r="AS52" s="149"/>
      <c r="AT52" s="149"/>
      <c r="AU52" s="149"/>
      <c r="AV52" s="152"/>
      <c r="AW52" s="152"/>
      <c r="AX52" s="139"/>
    </row>
    <row r="53" spans="2:50" s="148" customFormat="1">
      <c r="B53" s="134"/>
      <c r="C53" s="134"/>
      <c r="D53" s="134"/>
      <c r="E53" s="145"/>
      <c r="F53" s="145"/>
      <c r="G53" s="145"/>
      <c r="H53" s="145"/>
      <c r="I53" s="145"/>
      <c r="J53" s="146"/>
      <c r="K53" s="145"/>
      <c r="L53" s="145"/>
      <c r="M53" s="145"/>
      <c r="N53" s="145"/>
      <c r="O53" s="145"/>
      <c r="P53" s="145"/>
      <c r="Q53" s="146"/>
      <c r="R53" s="145"/>
      <c r="S53" s="145"/>
      <c r="T53" s="145"/>
      <c r="U53" s="145"/>
      <c r="V53" s="145"/>
      <c r="W53" s="145"/>
      <c r="X53" s="153"/>
      <c r="Y53" s="145"/>
      <c r="Z53" s="147"/>
      <c r="AA53" s="149"/>
      <c r="AB53" s="149"/>
      <c r="AC53" s="149"/>
      <c r="AD53" s="149"/>
      <c r="AE53" s="149"/>
      <c r="AF53" s="139"/>
      <c r="AG53" s="149"/>
      <c r="AH53" s="149"/>
      <c r="AI53" s="149"/>
      <c r="AJ53" s="149"/>
      <c r="AK53" s="149"/>
      <c r="AL53" s="139"/>
      <c r="AM53" s="149"/>
      <c r="AN53" s="149"/>
      <c r="AO53" s="149"/>
      <c r="AP53" s="149"/>
      <c r="AQ53" s="149"/>
      <c r="AR53" s="139"/>
      <c r="AS53" s="149"/>
      <c r="AT53" s="149"/>
      <c r="AU53" s="149"/>
      <c r="AV53" s="152"/>
      <c r="AW53" s="152"/>
      <c r="AX53" s="139"/>
    </row>
    <row r="54" spans="2:50" s="148" customFormat="1">
      <c r="B54" s="134"/>
      <c r="C54" s="134"/>
      <c r="D54" s="134"/>
      <c r="E54" s="145"/>
      <c r="F54" s="145"/>
      <c r="G54" s="145"/>
      <c r="H54" s="145"/>
      <c r="I54" s="145"/>
      <c r="J54" s="146"/>
      <c r="K54" s="145"/>
      <c r="L54" s="145"/>
      <c r="M54" s="145"/>
      <c r="N54" s="145"/>
      <c r="O54" s="145"/>
      <c r="P54" s="145"/>
      <c r="Q54" s="146"/>
      <c r="R54" s="145"/>
      <c r="S54" s="145"/>
      <c r="T54" s="145"/>
      <c r="U54" s="145"/>
      <c r="V54" s="145"/>
      <c r="W54" s="145"/>
      <c r="X54" s="145"/>
      <c r="Y54" s="145"/>
      <c r="Z54" s="147"/>
      <c r="AA54" s="149"/>
      <c r="AB54" s="149"/>
      <c r="AC54" s="149"/>
      <c r="AD54" s="149"/>
      <c r="AE54" s="149"/>
      <c r="AF54" s="139"/>
      <c r="AG54" s="149"/>
      <c r="AH54" s="149"/>
      <c r="AI54" s="149"/>
      <c r="AJ54" s="149"/>
      <c r="AK54" s="149"/>
      <c r="AL54" s="139"/>
      <c r="AM54" s="149"/>
      <c r="AN54" s="149"/>
      <c r="AO54" s="149"/>
      <c r="AP54" s="149"/>
      <c r="AQ54" s="149"/>
      <c r="AR54" s="139"/>
      <c r="AS54" s="149"/>
      <c r="AT54" s="149"/>
      <c r="AU54" s="149"/>
      <c r="AV54" s="152"/>
      <c r="AW54" s="152"/>
      <c r="AX54" s="139"/>
    </row>
    <row r="55" spans="2:50" s="148" customFormat="1">
      <c r="B55" s="134"/>
      <c r="C55" s="134"/>
      <c r="D55" s="134"/>
      <c r="E55" s="145"/>
      <c r="F55" s="145"/>
      <c r="G55" s="145"/>
      <c r="H55" s="145"/>
      <c r="I55" s="145"/>
      <c r="J55" s="146"/>
      <c r="K55" s="145"/>
      <c r="L55" s="145"/>
      <c r="M55" s="145"/>
      <c r="N55" s="145"/>
      <c r="O55" s="145"/>
      <c r="P55" s="145"/>
      <c r="Q55" s="146"/>
      <c r="R55" s="145"/>
      <c r="S55" s="145"/>
      <c r="T55" s="145"/>
      <c r="U55" s="145"/>
      <c r="V55" s="145"/>
      <c r="W55" s="145"/>
      <c r="X55" s="145"/>
      <c r="Y55" s="145"/>
      <c r="Z55" s="147"/>
      <c r="AA55" s="149"/>
      <c r="AB55" s="149"/>
      <c r="AC55" s="149"/>
      <c r="AD55" s="149"/>
      <c r="AE55" s="149"/>
      <c r="AF55" s="139"/>
      <c r="AG55" s="149"/>
      <c r="AH55" s="149"/>
      <c r="AI55" s="149"/>
      <c r="AJ55" s="149"/>
      <c r="AK55" s="149"/>
      <c r="AL55" s="139"/>
      <c r="AM55" s="149"/>
      <c r="AN55" s="149"/>
      <c r="AO55" s="149"/>
      <c r="AP55" s="149"/>
      <c r="AQ55" s="149"/>
      <c r="AR55" s="139"/>
      <c r="AS55" s="149"/>
      <c r="AT55" s="149"/>
      <c r="AU55" s="149"/>
      <c r="AV55" s="152"/>
      <c r="AW55" s="152"/>
      <c r="AX55" s="139"/>
    </row>
    <row r="56" spans="2:50" s="148" customFormat="1">
      <c r="B56" s="134"/>
      <c r="C56" s="134"/>
      <c r="D56" s="134"/>
      <c r="E56" s="145"/>
      <c r="F56" s="145"/>
      <c r="G56" s="145"/>
      <c r="H56" s="145"/>
      <c r="I56" s="145"/>
      <c r="J56" s="146"/>
      <c r="K56" s="145"/>
      <c r="L56" s="145"/>
      <c r="M56" s="145"/>
      <c r="N56" s="145"/>
      <c r="O56" s="145"/>
      <c r="P56" s="145"/>
      <c r="Q56" s="146"/>
      <c r="R56" s="145"/>
      <c r="S56" s="145"/>
      <c r="T56" s="145"/>
      <c r="U56" s="145"/>
      <c r="V56" s="145"/>
      <c r="W56" s="145"/>
      <c r="X56" s="145"/>
      <c r="Y56" s="145"/>
      <c r="Z56" s="147"/>
      <c r="AA56" s="149"/>
      <c r="AB56" s="149"/>
      <c r="AC56" s="149"/>
      <c r="AD56" s="149"/>
      <c r="AE56" s="149"/>
      <c r="AF56" s="139"/>
      <c r="AG56" s="149"/>
      <c r="AH56" s="149"/>
      <c r="AI56" s="149"/>
      <c r="AJ56" s="149"/>
      <c r="AK56" s="149"/>
      <c r="AL56" s="139"/>
      <c r="AM56" s="149"/>
      <c r="AN56" s="149"/>
      <c r="AO56" s="149"/>
      <c r="AP56" s="149"/>
      <c r="AQ56" s="149"/>
      <c r="AR56" s="139"/>
      <c r="AS56" s="149"/>
      <c r="AT56" s="149"/>
      <c r="AU56" s="149"/>
      <c r="AV56" s="152"/>
      <c r="AW56" s="152"/>
      <c r="AX56" s="139"/>
    </row>
    <row r="57" spans="2:50" s="148" customFormat="1">
      <c r="B57" s="134"/>
      <c r="C57" s="134"/>
      <c r="D57" s="134"/>
      <c r="E57" s="145"/>
      <c r="F57" s="145"/>
      <c r="G57" s="145"/>
      <c r="H57" s="145"/>
      <c r="I57" s="145"/>
      <c r="J57" s="146"/>
      <c r="K57" s="145"/>
      <c r="L57" s="145"/>
      <c r="M57" s="145"/>
      <c r="N57" s="145"/>
      <c r="O57" s="145"/>
      <c r="P57" s="145"/>
      <c r="Q57" s="146"/>
      <c r="R57" s="145"/>
      <c r="S57" s="145"/>
      <c r="T57" s="145"/>
      <c r="U57" s="145"/>
      <c r="V57" s="145"/>
      <c r="W57" s="145"/>
      <c r="X57" s="145"/>
      <c r="Y57" s="145"/>
      <c r="Z57" s="147"/>
      <c r="AA57" s="149"/>
      <c r="AB57" s="149"/>
      <c r="AC57" s="149"/>
      <c r="AD57" s="149"/>
      <c r="AE57" s="149"/>
      <c r="AF57" s="139"/>
      <c r="AG57" s="149"/>
      <c r="AH57" s="149"/>
      <c r="AI57" s="149"/>
      <c r="AJ57" s="149"/>
      <c r="AK57" s="149"/>
      <c r="AL57" s="139"/>
      <c r="AM57" s="149"/>
      <c r="AN57" s="149"/>
      <c r="AO57" s="149"/>
      <c r="AP57" s="149"/>
      <c r="AQ57" s="149"/>
      <c r="AR57" s="139"/>
      <c r="AS57" s="149"/>
      <c r="AT57" s="149"/>
      <c r="AU57" s="149"/>
      <c r="AV57" s="152"/>
      <c r="AW57" s="152"/>
      <c r="AX57" s="139"/>
    </row>
    <row r="58" spans="2:50" s="148" customFormat="1">
      <c r="B58" s="134"/>
      <c r="C58" s="134"/>
      <c r="D58" s="134"/>
      <c r="E58" s="145"/>
      <c r="F58" s="145"/>
      <c r="G58" s="145"/>
      <c r="H58" s="145"/>
      <c r="I58" s="145"/>
      <c r="J58" s="146"/>
      <c r="K58" s="145"/>
      <c r="L58" s="145"/>
      <c r="M58" s="145"/>
      <c r="N58" s="145"/>
      <c r="O58" s="145"/>
      <c r="P58" s="145"/>
      <c r="Q58" s="146"/>
      <c r="R58" s="145"/>
      <c r="S58" s="145"/>
      <c r="T58" s="145"/>
      <c r="U58" s="145"/>
      <c r="V58" s="145"/>
      <c r="W58" s="145"/>
      <c r="X58" s="145"/>
      <c r="Y58" s="145"/>
      <c r="Z58" s="147"/>
      <c r="AA58" s="149"/>
      <c r="AB58" s="149"/>
      <c r="AC58" s="149"/>
      <c r="AD58" s="149"/>
      <c r="AE58" s="149"/>
      <c r="AF58" s="139"/>
      <c r="AG58" s="149"/>
      <c r="AH58" s="149"/>
      <c r="AI58" s="149"/>
      <c r="AJ58" s="149"/>
      <c r="AK58" s="149"/>
      <c r="AL58" s="139"/>
      <c r="AM58" s="149"/>
      <c r="AN58" s="149"/>
      <c r="AO58" s="149"/>
      <c r="AP58" s="149"/>
      <c r="AQ58" s="149"/>
      <c r="AR58" s="139"/>
      <c r="AS58" s="149"/>
      <c r="AT58" s="149"/>
      <c r="AU58" s="149"/>
      <c r="AV58" s="152"/>
      <c r="AW58" s="152"/>
      <c r="AX58" s="139"/>
    </row>
    <row r="59" spans="2:50" s="148" customFormat="1">
      <c r="B59" s="134"/>
      <c r="C59" s="134"/>
      <c r="D59" s="134"/>
      <c r="E59" s="145"/>
      <c r="F59" s="145"/>
      <c r="G59" s="145"/>
      <c r="H59" s="145"/>
      <c r="I59" s="145"/>
      <c r="J59" s="146"/>
      <c r="K59" s="145"/>
      <c r="L59" s="145"/>
      <c r="M59" s="145"/>
      <c r="N59" s="145"/>
      <c r="O59" s="145"/>
      <c r="P59" s="145"/>
      <c r="Q59" s="146"/>
      <c r="R59" s="145"/>
      <c r="S59" s="145"/>
      <c r="T59" s="145"/>
      <c r="U59" s="145"/>
      <c r="V59" s="145"/>
      <c r="W59" s="145"/>
      <c r="X59" s="145"/>
      <c r="Y59" s="145"/>
      <c r="Z59" s="147"/>
      <c r="AA59" s="149"/>
      <c r="AB59" s="149"/>
      <c r="AC59" s="149"/>
      <c r="AD59" s="149"/>
      <c r="AE59" s="149"/>
      <c r="AF59" s="139"/>
      <c r="AG59" s="149"/>
      <c r="AH59" s="149"/>
      <c r="AI59" s="149"/>
      <c r="AJ59" s="149"/>
      <c r="AK59" s="149"/>
      <c r="AL59" s="139"/>
      <c r="AM59" s="149"/>
      <c r="AN59" s="149"/>
      <c r="AO59" s="149"/>
      <c r="AP59" s="149"/>
      <c r="AQ59" s="149"/>
      <c r="AR59" s="139"/>
      <c r="AS59" s="149"/>
      <c r="AT59" s="149"/>
      <c r="AU59" s="149"/>
      <c r="AV59" s="152"/>
      <c r="AW59" s="152"/>
      <c r="AX59" s="139"/>
    </row>
  </sheetData>
  <mergeCells count="71">
    <mergeCell ref="A1:L1"/>
    <mergeCell ref="A3:A8"/>
    <mergeCell ref="B3:B8"/>
    <mergeCell ref="C3:L3"/>
    <mergeCell ref="M3:S3"/>
    <mergeCell ref="L5:L8"/>
    <mergeCell ref="M5:O5"/>
    <mergeCell ref="Q5:R5"/>
    <mergeCell ref="S5:S8"/>
    <mergeCell ref="AA3:AF5"/>
    <mergeCell ref="AG3:AL5"/>
    <mergeCell ref="AM3:AR5"/>
    <mergeCell ref="AS3:AX5"/>
    <mergeCell ref="E4:L4"/>
    <mergeCell ref="N4:S4"/>
    <mergeCell ref="T4:Z4"/>
    <mergeCell ref="C5:F5"/>
    <mergeCell ref="G5:I5"/>
    <mergeCell ref="J5:K5"/>
    <mergeCell ref="T3:Z3"/>
    <mergeCell ref="W6:W8"/>
    <mergeCell ref="T5:V5"/>
    <mergeCell ref="X5:Y5"/>
    <mergeCell ref="Z5:Z8"/>
    <mergeCell ref="C6:C8"/>
    <mergeCell ref="D6:F6"/>
    <mergeCell ref="G6:G8"/>
    <mergeCell ref="H6:H8"/>
    <mergeCell ref="I6:I7"/>
    <mergeCell ref="J6:J8"/>
    <mergeCell ref="K6:K7"/>
    <mergeCell ref="AA6:AC6"/>
    <mergeCell ref="AD6:AD8"/>
    <mergeCell ref="AE6:AE8"/>
    <mergeCell ref="AF6:AF8"/>
    <mergeCell ref="AA7:AA8"/>
    <mergeCell ref="AB7:AC7"/>
    <mergeCell ref="AX6:AX8"/>
    <mergeCell ref="AS7:AS8"/>
    <mergeCell ref="AT7:AU7"/>
    <mergeCell ref="AG6:AI6"/>
    <mergeCell ref="AJ6:AJ8"/>
    <mergeCell ref="AK6:AK8"/>
    <mergeCell ref="AL6:AL8"/>
    <mergeCell ref="AM6:AO6"/>
    <mergeCell ref="AP6:AP8"/>
    <mergeCell ref="AG7:AG8"/>
    <mergeCell ref="AH7:AI7"/>
    <mergeCell ref="AM7:AM8"/>
    <mergeCell ref="AN7:AO7"/>
    <mergeCell ref="AQ6:AQ8"/>
    <mergeCell ref="AR6:AR8"/>
    <mergeCell ref="AS6:AU6"/>
    <mergeCell ref="AV6:AV8"/>
    <mergeCell ref="AW6:AW8"/>
    <mergeCell ref="A36:B36"/>
    <mergeCell ref="U44:V44"/>
    <mergeCell ref="Z44:Z45"/>
    <mergeCell ref="D7:D8"/>
    <mergeCell ref="E7:F7"/>
    <mergeCell ref="M7:M8"/>
    <mergeCell ref="N7:O7"/>
    <mergeCell ref="T7:T8"/>
    <mergeCell ref="U7:V7"/>
    <mergeCell ref="X6:X8"/>
    <mergeCell ref="Y6:Y7"/>
    <mergeCell ref="M6:O6"/>
    <mergeCell ref="P6:P8"/>
    <mergeCell ref="Q6:Q8"/>
    <mergeCell ref="R6:R7"/>
    <mergeCell ref="T6:V6"/>
  </mergeCells>
  <printOptions horizontalCentered="1"/>
  <pageMargins left="0.59055118110236227" right="0.19685039370078741" top="0.19685039370078741" bottom="0.19685039370078741" header="0" footer="0"/>
  <pageSetup paperSize="9" scale="66" fitToWidth="3" orientation="landscape" cellComments="asDisplayed" r:id="rId1"/>
  <headerFooter alignWithMargins="0"/>
  <colBreaks count="2" manualBreakCount="2">
    <brk id="12" max="35" man="1"/>
    <brk id="2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мес.</vt:lpstr>
      <vt:lpstr>'7 мес.'!Область_печати</vt:lpstr>
    </vt:vector>
  </TitlesOfParts>
  <Company>ARFOMS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Dolotova</dc:creator>
  <cp:lastModifiedBy>Dolotova</cp:lastModifiedBy>
  <dcterms:created xsi:type="dcterms:W3CDTF">2012-09-26T12:04:04Z</dcterms:created>
  <dcterms:modified xsi:type="dcterms:W3CDTF">2012-09-26T12:07:23Z</dcterms:modified>
</cp:coreProperties>
</file>