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11445"/>
  </bookViews>
  <sheets>
    <sheet name="1-е полуг." sheetId="1" r:id="rId1"/>
  </sheets>
  <externalReferences>
    <externalReference r:id="rId2"/>
  </externalReferences>
  <definedNames>
    <definedName name="_xlnm.Print_Titles" localSheetId="0">'1-е полуг.'!#REF!</definedName>
    <definedName name="_xlnm.Print_Area" localSheetId="0">'1-е полуг.'!$A$1:$AX$36</definedName>
  </definedNames>
  <calcPr calcId="124519"/>
</workbook>
</file>

<file path=xl/calcChain.xml><?xml version="1.0" encoding="utf-8"?>
<calcChain xmlns="http://schemas.openxmlformats.org/spreadsheetml/2006/main">
  <c r="K36" i="1"/>
  <c r="J36"/>
  <c r="I36"/>
  <c r="H36"/>
  <c r="G36"/>
  <c r="F36"/>
  <c r="E36"/>
  <c r="C36"/>
  <c r="AK35"/>
  <c r="AQ35" s="1"/>
  <c r="AJ35"/>
  <c r="AV35" s="1"/>
  <c r="W35"/>
  <c r="AP35" s="1"/>
  <c r="AR35" s="1"/>
  <c r="T35"/>
  <c r="Z35" s="1"/>
  <c r="R35"/>
  <c r="AE35" s="1"/>
  <c r="Q35"/>
  <c r="P35"/>
  <c r="AD35" s="1"/>
  <c r="AF35" s="1"/>
  <c r="L35"/>
  <c r="AK34"/>
  <c r="AQ34" s="1"/>
  <c r="AJ34"/>
  <c r="AV34" s="1"/>
  <c r="W34"/>
  <c r="AP34" s="1"/>
  <c r="AR34" s="1"/>
  <c r="T34"/>
  <c r="Z34" s="1"/>
  <c r="R34"/>
  <c r="AE34" s="1"/>
  <c r="Q34"/>
  <c r="P34"/>
  <c r="AD34" s="1"/>
  <c r="AF34" s="1"/>
  <c r="L34"/>
  <c r="AK33"/>
  <c r="AW33" s="1"/>
  <c r="AJ33"/>
  <c r="AV33" s="1"/>
  <c r="Y33"/>
  <c r="AQ33" s="1"/>
  <c r="X33"/>
  <c r="W33"/>
  <c r="AP33" s="1"/>
  <c r="AR33" s="1"/>
  <c r="T33"/>
  <c r="Z33" s="1"/>
  <c r="R33"/>
  <c r="AE33" s="1"/>
  <c r="Q33"/>
  <c r="P33"/>
  <c r="AD33" s="1"/>
  <c r="AF33" s="1"/>
  <c r="L33"/>
  <c r="AK32"/>
  <c r="AW32" s="1"/>
  <c r="AJ32"/>
  <c r="AV32" s="1"/>
  <c r="Y32"/>
  <c r="AQ32" s="1"/>
  <c r="X32"/>
  <c r="W32"/>
  <c r="AP32" s="1"/>
  <c r="AR32" s="1"/>
  <c r="T32"/>
  <c r="Z32" s="1"/>
  <c r="R32"/>
  <c r="AE32" s="1"/>
  <c r="Q32"/>
  <c r="P32"/>
  <c r="AD32" s="1"/>
  <c r="AF32" s="1"/>
  <c r="L32"/>
  <c r="AK31"/>
  <c r="AJ31"/>
  <c r="AV31" s="1"/>
  <c r="Y31"/>
  <c r="AQ31" s="1"/>
  <c r="X31"/>
  <c r="W31"/>
  <c r="AP31" s="1"/>
  <c r="AR31" s="1"/>
  <c r="T31"/>
  <c r="Z31" s="1"/>
  <c r="R31"/>
  <c r="AE31" s="1"/>
  <c r="Q31"/>
  <c r="P31"/>
  <c r="AD31" s="1"/>
  <c r="AF31" s="1"/>
  <c r="L31"/>
  <c r="AK30"/>
  <c r="AJ30"/>
  <c r="AV30" s="1"/>
  <c r="Y30"/>
  <c r="AQ30" s="1"/>
  <c r="X30"/>
  <c r="W30"/>
  <c r="AP30" s="1"/>
  <c r="AR30" s="1"/>
  <c r="T30"/>
  <c r="Z30" s="1"/>
  <c r="R30"/>
  <c r="AE30" s="1"/>
  <c r="Q30"/>
  <c r="P30"/>
  <c r="AD30" s="1"/>
  <c r="AF30" s="1"/>
  <c r="L30"/>
  <c r="AK29"/>
  <c r="AJ29"/>
  <c r="AV29" s="1"/>
  <c r="Y29"/>
  <c r="AQ29" s="1"/>
  <c r="X29"/>
  <c r="W29"/>
  <c r="AP29" s="1"/>
  <c r="AR29" s="1"/>
  <c r="T29"/>
  <c r="Z29" s="1"/>
  <c r="R29"/>
  <c r="AE29" s="1"/>
  <c r="Q29"/>
  <c r="P29"/>
  <c r="AD29" s="1"/>
  <c r="AF29" s="1"/>
  <c r="L29"/>
  <c r="AK28"/>
  <c r="AJ28"/>
  <c r="AV28" s="1"/>
  <c r="Y28"/>
  <c r="AQ28" s="1"/>
  <c r="X28"/>
  <c r="W28"/>
  <c r="AP28" s="1"/>
  <c r="AR28" s="1"/>
  <c r="T28"/>
  <c r="Z28" s="1"/>
  <c r="R28"/>
  <c r="AE28" s="1"/>
  <c r="Q28"/>
  <c r="P28"/>
  <c r="AD28" s="1"/>
  <c r="AF28" s="1"/>
  <c r="L28"/>
  <c r="AK27"/>
  <c r="AJ27"/>
  <c r="AV27" s="1"/>
  <c r="Y27"/>
  <c r="AQ27" s="1"/>
  <c r="X27"/>
  <c r="W27"/>
  <c r="AP27" s="1"/>
  <c r="AR27" s="1"/>
  <c r="T27"/>
  <c r="Z27" s="1"/>
  <c r="R27"/>
  <c r="AE27" s="1"/>
  <c r="Q27"/>
  <c r="P27"/>
  <c r="AD27" s="1"/>
  <c r="AF27" s="1"/>
  <c r="L27"/>
  <c r="AK26"/>
  <c r="AJ26"/>
  <c r="AV26" s="1"/>
  <c r="Y26"/>
  <c r="AQ26" s="1"/>
  <c r="X26"/>
  <c r="W26"/>
  <c r="AP26" s="1"/>
  <c r="AR26" s="1"/>
  <c r="T26"/>
  <c r="Z26" s="1"/>
  <c r="R26"/>
  <c r="AE26" s="1"/>
  <c r="Q26"/>
  <c r="P26"/>
  <c r="AD26" s="1"/>
  <c r="AF26" s="1"/>
  <c r="L26"/>
  <c r="AK25"/>
  <c r="AW25" s="1"/>
  <c r="AJ25"/>
  <c r="AV25" s="1"/>
  <c r="AI25"/>
  <c r="AU25" s="1"/>
  <c r="AH25"/>
  <c r="AT25" s="1"/>
  <c r="AG25"/>
  <c r="AS25" s="1"/>
  <c r="Y25"/>
  <c r="AQ25" s="1"/>
  <c r="X25"/>
  <c r="W25"/>
  <c r="AP25" s="1"/>
  <c r="V25"/>
  <c r="AO25" s="1"/>
  <c r="U25"/>
  <c r="AN25" s="1"/>
  <c r="AM25" s="1"/>
  <c r="AR25" s="1"/>
  <c r="T25"/>
  <c r="Z25" s="1"/>
  <c r="R25"/>
  <c r="AE25" s="1"/>
  <c r="Q25"/>
  <c r="P25"/>
  <c r="AD25" s="1"/>
  <c r="O25"/>
  <c r="AC25" s="1"/>
  <c r="N25"/>
  <c r="AB25" s="1"/>
  <c r="AA25" s="1"/>
  <c r="AF25" s="1"/>
  <c r="M25"/>
  <c r="S25" s="1"/>
  <c r="D25"/>
  <c r="L25" s="1"/>
  <c r="AK24"/>
  <c r="AW24" s="1"/>
  <c r="AJ24"/>
  <c r="AV24" s="1"/>
  <c r="AI24"/>
  <c r="AU24" s="1"/>
  <c r="AH24"/>
  <c r="AT24" s="1"/>
  <c r="AG24"/>
  <c r="AS24" s="1"/>
  <c r="Y24"/>
  <c r="AQ24" s="1"/>
  <c r="X24"/>
  <c r="W24"/>
  <c r="AP24" s="1"/>
  <c r="V24"/>
  <c r="AO24" s="1"/>
  <c r="U24"/>
  <c r="AN24" s="1"/>
  <c r="AM24" s="1"/>
  <c r="AR24" s="1"/>
  <c r="T24"/>
  <c r="Z24" s="1"/>
  <c r="R24"/>
  <c r="AE24" s="1"/>
  <c r="Q24"/>
  <c r="P24"/>
  <c r="AD24" s="1"/>
  <c r="O24"/>
  <c r="AC24" s="1"/>
  <c r="N24"/>
  <c r="AB24" s="1"/>
  <c r="AA24" s="1"/>
  <c r="AF24" s="1"/>
  <c r="M24"/>
  <c r="S24" s="1"/>
  <c r="D24"/>
  <c r="L24" s="1"/>
  <c r="AK23"/>
  <c r="AW23" s="1"/>
  <c r="AJ23"/>
  <c r="AV23" s="1"/>
  <c r="AI23"/>
  <c r="AU23" s="1"/>
  <c r="AH23"/>
  <c r="AT23" s="1"/>
  <c r="AG23"/>
  <c r="AS23" s="1"/>
  <c r="Y23"/>
  <c r="AQ23" s="1"/>
  <c r="X23"/>
  <c r="W23"/>
  <c r="AP23" s="1"/>
  <c r="V23"/>
  <c r="AO23" s="1"/>
  <c r="U23"/>
  <c r="AN23" s="1"/>
  <c r="AM23" s="1"/>
  <c r="AR23" s="1"/>
  <c r="T23"/>
  <c r="Z23" s="1"/>
  <c r="R23"/>
  <c r="AE23" s="1"/>
  <c r="Q23"/>
  <c r="P23"/>
  <c r="AD23" s="1"/>
  <c r="O23"/>
  <c r="AC23" s="1"/>
  <c r="N23"/>
  <c r="AB23" s="1"/>
  <c r="AA23" s="1"/>
  <c r="AF23" s="1"/>
  <c r="M23"/>
  <c r="S23" s="1"/>
  <c r="D23"/>
  <c r="L23" s="1"/>
  <c r="AK22"/>
  <c r="AW22" s="1"/>
  <c r="AJ22"/>
  <c r="AV22" s="1"/>
  <c r="AI22"/>
  <c r="AU22" s="1"/>
  <c r="AH22"/>
  <c r="AT22" s="1"/>
  <c r="AG22"/>
  <c r="AS22" s="1"/>
  <c r="Y22"/>
  <c r="AQ22" s="1"/>
  <c r="X22"/>
  <c r="W22"/>
  <c r="AP22" s="1"/>
  <c r="V22"/>
  <c r="AO22" s="1"/>
  <c r="U22"/>
  <c r="AN22" s="1"/>
  <c r="AM22" s="1"/>
  <c r="AR22" s="1"/>
  <c r="T22"/>
  <c r="Z22" s="1"/>
  <c r="R22"/>
  <c r="AE22" s="1"/>
  <c r="Q22"/>
  <c r="P22"/>
  <c r="AD22" s="1"/>
  <c r="O22"/>
  <c r="AC22" s="1"/>
  <c r="N22"/>
  <c r="AB22" s="1"/>
  <c r="AA22" s="1"/>
  <c r="AF22" s="1"/>
  <c r="M22"/>
  <c r="S22" s="1"/>
  <c r="D22"/>
  <c r="L22" s="1"/>
  <c r="AK21"/>
  <c r="AJ21"/>
  <c r="Y21"/>
  <c r="AQ21" s="1"/>
  <c r="X21"/>
  <c r="W21"/>
  <c r="AP21" s="1"/>
  <c r="AR21" s="1"/>
  <c r="V21"/>
  <c r="U21"/>
  <c r="T21"/>
  <c r="Z21" s="1"/>
  <c r="R21"/>
  <c r="AE21" s="1"/>
  <c r="Q21"/>
  <c r="P21"/>
  <c r="AD21" s="1"/>
  <c r="AF21" s="1"/>
  <c r="O21"/>
  <c r="N21"/>
  <c r="L21"/>
  <c r="AK20"/>
  <c r="AW20" s="1"/>
  <c r="AJ20"/>
  <c r="AV20" s="1"/>
  <c r="Y20"/>
  <c r="AQ20" s="1"/>
  <c r="X20"/>
  <c r="W20"/>
  <c r="AP20" s="1"/>
  <c r="AR20" s="1"/>
  <c r="V20"/>
  <c r="U20"/>
  <c r="T20"/>
  <c r="Z20" s="1"/>
  <c r="R20"/>
  <c r="AE20" s="1"/>
  <c r="Q20"/>
  <c r="P20"/>
  <c r="AD20" s="1"/>
  <c r="AF20" s="1"/>
  <c r="O20"/>
  <c r="N20"/>
  <c r="L20"/>
  <c r="AK19"/>
  <c r="AW19" s="1"/>
  <c r="AJ19"/>
  <c r="AV19" s="1"/>
  <c r="AI19"/>
  <c r="AU19" s="1"/>
  <c r="AH19"/>
  <c r="AT19" s="1"/>
  <c r="AG19"/>
  <c r="AS19" s="1"/>
  <c r="Y19"/>
  <c r="AQ19" s="1"/>
  <c r="X19"/>
  <c r="W19"/>
  <c r="AP19" s="1"/>
  <c r="V19"/>
  <c r="AO19" s="1"/>
  <c r="U19"/>
  <c r="AN19" s="1"/>
  <c r="AM19" s="1"/>
  <c r="AR19" s="1"/>
  <c r="T19"/>
  <c r="Z19" s="1"/>
  <c r="R19"/>
  <c r="AE19" s="1"/>
  <c r="Q19"/>
  <c r="P19"/>
  <c r="AD19" s="1"/>
  <c r="O19"/>
  <c r="AC19" s="1"/>
  <c r="N19"/>
  <c r="AB19" s="1"/>
  <c r="AA19" s="1"/>
  <c r="AF19" s="1"/>
  <c r="M19"/>
  <c r="S19" s="1"/>
  <c r="D19"/>
  <c r="L19" s="1"/>
  <c r="AK18"/>
  <c r="AW18" s="1"/>
  <c r="AJ18"/>
  <c r="AV18" s="1"/>
  <c r="AI18"/>
  <c r="AU18" s="1"/>
  <c r="AH18"/>
  <c r="AT18" s="1"/>
  <c r="AG18"/>
  <c r="AS18" s="1"/>
  <c r="Y18"/>
  <c r="AQ18" s="1"/>
  <c r="X18"/>
  <c r="W18"/>
  <c r="AP18" s="1"/>
  <c r="V18"/>
  <c r="AO18" s="1"/>
  <c r="U18"/>
  <c r="AN18" s="1"/>
  <c r="AM18" s="1"/>
  <c r="AR18" s="1"/>
  <c r="T18"/>
  <c r="Z18" s="1"/>
  <c r="R18"/>
  <c r="AE18" s="1"/>
  <c r="Q18"/>
  <c r="P18"/>
  <c r="AD18" s="1"/>
  <c r="O18"/>
  <c r="AC18" s="1"/>
  <c r="N18"/>
  <c r="AB18" s="1"/>
  <c r="AA18" s="1"/>
  <c r="AF18" s="1"/>
  <c r="M18"/>
  <c r="S18" s="1"/>
  <c r="D18"/>
  <c r="L18" s="1"/>
  <c r="AK17"/>
  <c r="AJ17"/>
  <c r="AV17" s="1"/>
  <c r="AI17"/>
  <c r="AU17" s="1"/>
  <c r="AH17"/>
  <c r="AT17" s="1"/>
  <c r="AG17"/>
  <c r="AS17" s="1"/>
  <c r="Y17"/>
  <c r="AQ17" s="1"/>
  <c r="X17"/>
  <c r="W17"/>
  <c r="AP17" s="1"/>
  <c r="V17"/>
  <c r="AO17" s="1"/>
  <c r="U17"/>
  <c r="AN17" s="1"/>
  <c r="AM17" s="1"/>
  <c r="AR17" s="1"/>
  <c r="T17"/>
  <c r="Z17" s="1"/>
  <c r="R17"/>
  <c r="AE17" s="1"/>
  <c r="Q17"/>
  <c r="P17"/>
  <c r="AD17" s="1"/>
  <c r="O17"/>
  <c r="AC17" s="1"/>
  <c r="N17"/>
  <c r="AB17" s="1"/>
  <c r="AA17" s="1"/>
  <c r="AF17" s="1"/>
  <c r="M17"/>
  <c r="S17" s="1"/>
  <c r="D17"/>
  <c r="L17" s="1"/>
  <c r="AK16"/>
  <c r="AW16" s="1"/>
  <c r="AJ16"/>
  <c r="AV16" s="1"/>
  <c r="AI16"/>
  <c r="AU16" s="1"/>
  <c r="AH16"/>
  <c r="AT16" s="1"/>
  <c r="AG16"/>
  <c r="AS16" s="1"/>
  <c r="Y16"/>
  <c r="AQ16" s="1"/>
  <c r="X16"/>
  <c r="W16"/>
  <c r="AP16" s="1"/>
  <c r="V16"/>
  <c r="AO16" s="1"/>
  <c r="U16"/>
  <c r="AN16" s="1"/>
  <c r="AM16" s="1"/>
  <c r="AR16" s="1"/>
  <c r="T16"/>
  <c r="Z16" s="1"/>
  <c r="R16"/>
  <c r="AE16" s="1"/>
  <c r="Q16"/>
  <c r="P16"/>
  <c r="AD16" s="1"/>
  <c r="O16"/>
  <c r="AC16" s="1"/>
  <c r="N16"/>
  <c r="AB16" s="1"/>
  <c r="AA16" s="1"/>
  <c r="AF16" s="1"/>
  <c r="M16"/>
  <c r="S16" s="1"/>
  <c r="D16"/>
  <c r="L16" s="1"/>
  <c r="AK15"/>
  <c r="AW15" s="1"/>
  <c r="AJ15"/>
  <c r="AV15" s="1"/>
  <c r="AI15"/>
  <c r="AU15" s="1"/>
  <c r="AH15"/>
  <c r="AT15" s="1"/>
  <c r="AG15"/>
  <c r="AS15" s="1"/>
  <c r="Y15"/>
  <c r="AQ15" s="1"/>
  <c r="X15"/>
  <c r="W15"/>
  <c r="AP15" s="1"/>
  <c r="V15"/>
  <c r="AO15" s="1"/>
  <c r="U15"/>
  <c r="AN15" s="1"/>
  <c r="AM15" s="1"/>
  <c r="AR15" s="1"/>
  <c r="T15"/>
  <c r="Z15" s="1"/>
  <c r="R15"/>
  <c r="AE15" s="1"/>
  <c r="Q15"/>
  <c r="P15"/>
  <c r="AD15" s="1"/>
  <c r="O15"/>
  <c r="AC15" s="1"/>
  <c r="N15"/>
  <c r="AB15" s="1"/>
  <c r="AA15" s="1"/>
  <c r="AF15" s="1"/>
  <c r="M15"/>
  <c r="S15" s="1"/>
  <c r="D15"/>
  <c r="L15" s="1"/>
  <c r="AK14"/>
  <c r="AW14" s="1"/>
  <c r="AJ14"/>
  <c r="AV14" s="1"/>
  <c r="AI14"/>
  <c r="AU14" s="1"/>
  <c r="AH14"/>
  <c r="AT14" s="1"/>
  <c r="AG14"/>
  <c r="AS14" s="1"/>
  <c r="Y14"/>
  <c r="Y36" s="1"/>
  <c r="Y38" s="1"/>
  <c r="X14"/>
  <c r="X36" s="1"/>
  <c r="W14"/>
  <c r="W36" s="1"/>
  <c r="V14"/>
  <c r="AO14" s="1"/>
  <c r="U14"/>
  <c r="AN14" s="1"/>
  <c r="AM14" s="1"/>
  <c r="T14"/>
  <c r="Z14" s="1"/>
  <c r="R14"/>
  <c r="R36" s="1"/>
  <c r="Q14"/>
  <c r="Q36" s="1"/>
  <c r="P14"/>
  <c r="P36" s="1"/>
  <c r="O14"/>
  <c r="AC14" s="1"/>
  <c r="N14"/>
  <c r="AB14" s="1"/>
  <c r="AA14" s="1"/>
  <c r="M14"/>
  <c r="S14" s="1"/>
  <c r="D14"/>
  <c r="L14" s="1"/>
  <c r="AK13"/>
  <c r="AJ13"/>
  <c r="AI13"/>
  <c r="AU13" s="1"/>
  <c r="AH13"/>
  <c r="AT13" s="1"/>
  <c r="AG13"/>
  <c r="AS13" s="1"/>
  <c r="AE13"/>
  <c r="AD13"/>
  <c r="V13"/>
  <c r="AO13" s="1"/>
  <c r="U13"/>
  <c r="AN13" s="1"/>
  <c r="AM13" s="1"/>
  <c r="AR13" s="1"/>
  <c r="T13"/>
  <c r="Z13" s="1"/>
  <c r="O13"/>
  <c r="AC13" s="1"/>
  <c r="N13"/>
  <c r="AB13" s="1"/>
  <c r="AA13" s="1"/>
  <c r="AF13" s="1"/>
  <c r="M13"/>
  <c r="S13" s="1"/>
  <c r="D13"/>
  <c r="L13" s="1"/>
  <c r="AK12"/>
  <c r="AJ12"/>
  <c r="AI12"/>
  <c r="AU12" s="1"/>
  <c r="AH12"/>
  <c r="AT12" s="1"/>
  <c r="AG12"/>
  <c r="AS12" s="1"/>
  <c r="AE12"/>
  <c r="AD12"/>
  <c r="V12"/>
  <c r="AO12" s="1"/>
  <c r="U12"/>
  <c r="AN12" s="1"/>
  <c r="AM12" s="1"/>
  <c r="AR12" s="1"/>
  <c r="T12"/>
  <c r="Z12" s="1"/>
  <c r="O12"/>
  <c r="AC12" s="1"/>
  <c r="N12"/>
  <c r="AB12" s="1"/>
  <c r="AA12" s="1"/>
  <c r="AF12" s="1"/>
  <c r="M12"/>
  <c r="S12" s="1"/>
  <c r="D12"/>
  <c r="L12" s="1"/>
  <c r="AK11"/>
  <c r="AJ11"/>
  <c r="AI11"/>
  <c r="AU11" s="1"/>
  <c r="AH11"/>
  <c r="AT11" s="1"/>
  <c r="AG11"/>
  <c r="AS11" s="1"/>
  <c r="AE11"/>
  <c r="AD11"/>
  <c r="V11"/>
  <c r="AO11" s="1"/>
  <c r="U11"/>
  <c r="AN11" s="1"/>
  <c r="AM11" s="1"/>
  <c r="AR11" s="1"/>
  <c r="T11"/>
  <c r="Z11" s="1"/>
  <c r="O11"/>
  <c r="AC11" s="1"/>
  <c r="N11"/>
  <c r="AB11" s="1"/>
  <c r="AA11" s="1"/>
  <c r="AF11" s="1"/>
  <c r="M11"/>
  <c r="S11" s="1"/>
  <c r="D11"/>
  <c r="L11" s="1"/>
  <c r="AK10"/>
  <c r="AK36" s="1"/>
  <c r="AJ10"/>
  <c r="AJ36" s="1"/>
  <c r="AI10"/>
  <c r="AI36" s="1"/>
  <c r="AH10"/>
  <c r="AH36" s="1"/>
  <c r="AG10"/>
  <c r="AG36" s="1"/>
  <c r="AE10"/>
  <c r="AD10"/>
  <c r="V10"/>
  <c r="V36" s="1"/>
  <c r="U10"/>
  <c r="U36" s="1"/>
  <c r="T10"/>
  <c r="T36" s="1"/>
  <c r="O10"/>
  <c r="O36" s="1"/>
  <c r="N10"/>
  <c r="N36" s="1"/>
  <c r="M10"/>
  <c r="M36" s="1"/>
  <c r="D10"/>
  <c r="D36" s="1"/>
  <c r="AS36" l="1"/>
  <c r="AL36"/>
  <c r="AV36"/>
  <c r="AW36"/>
  <c r="L10"/>
  <c r="L36" s="1"/>
  <c r="S10"/>
  <c r="Z10"/>
  <c r="Z36" s="1"/>
  <c r="AB10"/>
  <c r="AC10"/>
  <c r="AC36" s="1"/>
  <c r="AL10"/>
  <c r="AX10" s="1"/>
  <c r="AN10"/>
  <c r="AO10"/>
  <c r="AO36" s="1"/>
  <c r="AS10"/>
  <c r="AT10"/>
  <c r="AU10"/>
  <c r="AL11"/>
  <c r="AX11" s="1"/>
  <c r="AL12"/>
  <c r="AX12" s="1"/>
  <c r="AL13"/>
  <c r="AX13" s="1"/>
  <c r="AD14"/>
  <c r="AF14" s="1"/>
  <c r="AE14"/>
  <c r="AE36" s="1"/>
  <c r="AL14"/>
  <c r="AX14" s="1"/>
  <c r="AP14"/>
  <c r="AP36" s="1"/>
  <c r="AQ14"/>
  <c r="AQ36" s="1"/>
  <c r="AL15"/>
  <c r="AX15" s="1"/>
  <c r="AL16"/>
  <c r="AX16" s="1"/>
  <c r="AL17"/>
  <c r="AX17" s="1"/>
  <c r="AL18"/>
  <c r="AX18" s="1"/>
  <c r="AL19"/>
  <c r="AX19" s="1"/>
  <c r="S20"/>
  <c r="AL20"/>
  <c r="AX20" s="1"/>
  <c r="S21"/>
  <c r="AV21"/>
  <c r="AL21"/>
  <c r="AX21" s="1"/>
  <c r="AL22"/>
  <c r="AX22" s="1"/>
  <c r="AL23"/>
  <c r="AX23" s="1"/>
  <c r="AL24"/>
  <c r="AX24" s="1"/>
  <c r="AL25"/>
  <c r="AX25" s="1"/>
  <c r="S26"/>
  <c r="AL26"/>
  <c r="AX26" s="1"/>
  <c r="S27"/>
  <c r="AL27"/>
  <c r="AX27" s="1"/>
  <c r="S28"/>
  <c r="AL28"/>
  <c r="AX28" s="1"/>
  <c r="S29"/>
  <c r="AL29"/>
  <c r="AX29" s="1"/>
  <c r="S30"/>
  <c r="AL30"/>
  <c r="AX30" s="1"/>
  <c r="S31"/>
  <c r="AL31"/>
  <c r="AX31" s="1"/>
  <c r="S32"/>
  <c r="AL32"/>
  <c r="AX32" s="1"/>
  <c r="S33"/>
  <c r="AL33"/>
  <c r="AX33" s="1"/>
  <c r="S34"/>
  <c r="AL34"/>
  <c r="AX34" s="1"/>
  <c r="S35"/>
  <c r="AL35"/>
  <c r="AX35" s="1"/>
  <c r="AN36" l="1"/>
  <c r="AM10"/>
  <c r="AB36"/>
  <c r="AA10"/>
  <c r="AD36"/>
  <c r="S36"/>
  <c r="AX36"/>
  <c r="AR14"/>
  <c r="AA36" l="1"/>
  <c r="AF36" s="1"/>
  <c r="AF10"/>
  <c r="AM36"/>
  <c r="AR36" s="1"/>
  <c r="AR10"/>
</calcChain>
</file>

<file path=xl/sharedStrings.xml><?xml version="1.0" encoding="utf-8"?>
<sst xmlns="http://schemas.openxmlformats.org/spreadsheetml/2006/main" count="117" uniqueCount="58">
  <si>
    <t xml:space="preserve"> Программа модернизации здравоохранения РА на 2012 г.</t>
  </si>
  <si>
    <t>№п/п</t>
  </si>
  <si>
    <t>Наименование                                           медицинского учреждения</t>
  </si>
  <si>
    <t xml:space="preserve">План на 2012 год  с учетом изменений </t>
  </si>
  <si>
    <t xml:space="preserve"> План на  1-е полугодие 2012г.</t>
  </si>
  <si>
    <t>Отклонение (план на текущий период - финансирование)</t>
  </si>
  <si>
    <t>Отклонение (поступило из МСК - израсходовано МО)</t>
  </si>
  <si>
    <t>2011 год</t>
  </si>
  <si>
    <t>Внедрение стандартов МП</t>
  </si>
  <si>
    <t>Повышение доступности амбулаторной помощи</t>
  </si>
  <si>
    <t>Проведение диспансеризации 14-летних подростков</t>
  </si>
  <si>
    <t xml:space="preserve">ВСЕГО               </t>
  </si>
  <si>
    <t>Объемы    (кол-во законч-х случаев)</t>
  </si>
  <si>
    <t>Финансовые средства (тыс. руб.)</t>
  </si>
  <si>
    <t>Объемы (кол-во посещ.)</t>
  </si>
  <si>
    <t>Сумма, расчитанная на объемы (тыс. руб.)</t>
  </si>
  <si>
    <t>Финансовые средства утв ПМЗ (тыс. руб.)</t>
  </si>
  <si>
    <t>кол-во (чел)</t>
  </si>
  <si>
    <t>ФФОМС утв ПМЗ (тыс. руб.)</t>
  </si>
  <si>
    <t>ФФОМС (тыс. руб.)</t>
  </si>
  <si>
    <t>Повышение доступности АП</t>
  </si>
  <si>
    <t>ДД 14-лет</t>
  </si>
  <si>
    <t>ВСЕГО</t>
  </si>
  <si>
    <t>в том числе:</t>
  </si>
  <si>
    <t>ФФОМС</t>
  </si>
  <si>
    <t>ТФОМС</t>
  </si>
  <si>
    <t>6=2+3+4+5</t>
  </si>
  <si>
    <t>5=2+3+4</t>
  </si>
  <si>
    <t>ГБУЗ РА "АР КБ"</t>
  </si>
  <si>
    <t>ГБУЗ РА «АРКОД»</t>
  </si>
  <si>
    <t>ГБУЗ РА «АРДКБ»</t>
  </si>
  <si>
    <t>МБУЗ«МГКБ»</t>
  </si>
  <si>
    <t>МБУ «Адыгейская ЦГБ»</t>
  </si>
  <si>
    <t>МБУ «ЦРБ Майкопского района»</t>
  </si>
  <si>
    <t xml:space="preserve">МБУЗ «Кошехабльская ЦРБ» </t>
  </si>
  <si>
    <t xml:space="preserve">МБУЗ «Элитовская РБ» </t>
  </si>
  <si>
    <t>МБУЗ «Тахтамукайская ЦРБ»</t>
  </si>
  <si>
    <t>МБУЗ «Энемская РБ»</t>
  </si>
  <si>
    <t>МБУЗ "Яблоновская пол-ка"</t>
  </si>
  <si>
    <t>МБУЗ "Афипсипская УБ"</t>
  </si>
  <si>
    <t>МБУЗ «Гиагинская ЦРБ»</t>
  </si>
  <si>
    <t>МБУ «Красногвардейская ЦРБ»</t>
  </si>
  <si>
    <t>МБУЗ «Шовгеновская ЦРБ»</t>
  </si>
  <si>
    <t>МБУ «Теучежская ЦРБ»</t>
  </si>
  <si>
    <t>МБУЗ "Майкопская городская п-ка №1"</t>
  </si>
  <si>
    <t>МБУЗ "Майкопская городская п-ка №2"</t>
  </si>
  <si>
    <t>МБУЗ "Майкопская городская п-ка №3"</t>
  </si>
  <si>
    <t>МБУЗ "Майкопская городская п-ка №4"</t>
  </si>
  <si>
    <t>МБУЗ "Майкопская городская п-ка №5"</t>
  </si>
  <si>
    <t>МБУЗ "Майкопская городская п-ка №6"</t>
  </si>
  <si>
    <t>МБУЗ "Майкопская городская дет. п-ка №1"</t>
  </si>
  <si>
    <t>МБУЗ "Майкопская городская дет. п-ка №2"</t>
  </si>
  <si>
    <t>МБУЗ "Амбулатория п.Западный"</t>
  </si>
  <si>
    <t>МБУЗ "Ханская УБ"</t>
  </si>
  <si>
    <t>ИТОГО</t>
  </si>
  <si>
    <t>Поступило из МСК на 1 полугодие</t>
  </si>
  <si>
    <t>% выполнения (израсходовано МО к поступлению из МСК) с учетом остатков</t>
  </si>
  <si>
    <t>Израсходовано МО по ПМЗ РА с учетом остатков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</si>
</sst>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000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wrapText="1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/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4" fontId="5" fillId="4" borderId="31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36" xfId="0" applyNumberFormat="1" applyFont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0" fillId="2" borderId="38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3" borderId="38" xfId="0" applyNumberFormat="1" applyFont="1" applyFill="1" applyBorder="1" applyAlignment="1">
      <alignment horizontal="center" vertical="center"/>
    </xf>
    <xf numFmtId="1" fontId="10" fillId="5" borderId="38" xfId="0" applyNumberFormat="1" applyFont="1" applyFill="1" applyBorder="1" applyAlignment="1">
      <alignment horizontal="center" vertical="center"/>
    </xf>
    <xf numFmtId="1" fontId="10" fillId="4" borderId="38" xfId="0" applyNumberFormat="1" applyFont="1" applyFill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0" fontId="0" fillId="0" borderId="38" xfId="0" applyFill="1" applyBorder="1"/>
    <xf numFmtId="0" fontId="0" fillId="0" borderId="41" xfId="0" applyFill="1" applyBorder="1"/>
    <xf numFmtId="0" fontId="3" fillId="0" borderId="41" xfId="0" applyFont="1" applyFill="1" applyBorder="1"/>
    <xf numFmtId="0" fontId="0" fillId="0" borderId="37" xfId="0" applyFill="1" applyBorder="1"/>
    <xf numFmtId="0" fontId="3" fillId="0" borderId="39" xfId="0" applyFont="1" applyFill="1" applyBorder="1"/>
    <xf numFmtId="0" fontId="0" fillId="0" borderId="27" xfId="0" applyFill="1" applyBorder="1"/>
    <xf numFmtId="0" fontId="0" fillId="0" borderId="12" xfId="0" applyFill="1" applyBorder="1"/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43" xfId="0" applyFont="1" applyFill="1" applyBorder="1"/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2" fillId="2" borderId="37" xfId="0" applyFont="1" applyFill="1" applyBorder="1" applyAlignment="1">
      <alignment horizontal="center" wrapText="1"/>
    </xf>
    <xf numFmtId="4" fontId="13" fillId="0" borderId="42" xfId="0" applyNumberFormat="1" applyFont="1" applyBorder="1" applyAlignment="1">
      <alignment horizont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/>
    <xf numFmtId="4" fontId="14" fillId="0" borderId="17" xfId="0" applyNumberFormat="1" applyFont="1" applyBorder="1" applyAlignment="1"/>
    <xf numFmtId="4" fontId="13" fillId="0" borderId="23" xfId="0" applyNumberFormat="1" applyFont="1" applyBorder="1" applyAlignment="1"/>
    <xf numFmtId="4" fontId="13" fillId="0" borderId="27" xfId="0" applyNumberFormat="1" applyFont="1" applyBorder="1" applyAlignment="1"/>
    <xf numFmtId="4" fontId="14" fillId="0" borderId="22" xfId="0" applyNumberFormat="1" applyFont="1" applyBorder="1" applyAlignment="1"/>
    <xf numFmtId="3" fontId="14" fillId="3" borderId="17" xfId="0" applyNumberFormat="1" applyFont="1" applyFill="1" applyBorder="1" applyAlignment="1">
      <alignment horizontal="center"/>
    </xf>
    <xf numFmtId="4" fontId="14" fillId="3" borderId="17" xfId="0" applyNumberFormat="1" applyFont="1" applyFill="1" applyBorder="1" applyAlignment="1"/>
    <xf numFmtId="4" fontId="14" fillId="0" borderId="22" xfId="0" applyNumberFormat="1" applyFont="1" applyBorder="1" applyAlignment="1">
      <alignment horizontal="right"/>
    </xf>
    <xf numFmtId="4" fontId="13" fillId="0" borderId="21" xfId="0" applyNumberFormat="1" applyFont="1" applyBorder="1" applyAlignment="1"/>
    <xf numFmtId="4" fontId="13" fillId="0" borderId="23" xfId="0" applyNumberFormat="1" applyFont="1" applyFill="1" applyBorder="1" applyAlignment="1"/>
    <xf numFmtId="4" fontId="13" fillId="0" borderId="22" xfId="0" applyNumberFormat="1" applyFont="1" applyBorder="1" applyAlignment="1"/>
    <xf numFmtId="4" fontId="14" fillId="0" borderId="22" xfId="0" applyNumberFormat="1" applyFont="1" applyFill="1" applyBorder="1" applyAlignment="1"/>
    <xf numFmtId="4" fontId="14" fillId="0" borderId="21" xfId="0" applyNumberFormat="1" applyFont="1" applyFill="1" applyBorder="1" applyAlignment="1"/>
    <xf numFmtId="164" fontId="14" fillId="0" borderId="27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>
      <alignment horizontal="center"/>
    </xf>
    <xf numFmtId="164" fontId="14" fillId="0" borderId="17" xfId="1" applyNumberFormat="1" applyFont="1" applyFill="1" applyBorder="1" applyAlignment="1">
      <alignment horizontal="center"/>
    </xf>
    <xf numFmtId="164" fontId="14" fillId="0" borderId="21" xfId="1" applyNumberFormat="1" applyFont="1" applyFill="1" applyBorder="1" applyAlignment="1">
      <alignment horizontal="center"/>
    </xf>
    <xf numFmtId="164" fontId="13" fillId="0" borderId="23" xfId="1" applyNumberFormat="1" applyFont="1" applyFill="1" applyBorder="1" applyAlignment="1">
      <alignment horizontal="center"/>
    </xf>
    <xf numFmtId="0" fontId="15" fillId="0" borderId="0" xfId="0" applyFont="1" applyAlignment="1"/>
    <xf numFmtId="0" fontId="11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2" fillId="2" borderId="27" xfId="0" applyFont="1" applyFill="1" applyBorder="1" applyAlignment="1">
      <alignment horizontal="center" wrapText="1"/>
    </xf>
    <xf numFmtId="4" fontId="14" fillId="3" borderId="22" xfId="0" applyNumberFormat="1" applyFont="1" applyFill="1" applyBorder="1" applyAlignment="1"/>
    <xf numFmtId="0" fontId="11" fillId="0" borderId="14" xfId="0" applyFont="1" applyFill="1" applyBorder="1" applyAlignment="1">
      <alignment horizontal="left" wrapText="1"/>
    </xf>
    <xf numFmtId="0" fontId="11" fillId="0" borderId="44" xfId="0" applyFont="1" applyBorder="1" applyAlignment="1">
      <alignment wrapText="1"/>
    </xf>
    <xf numFmtId="0" fontId="12" fillId="2" borderId="45" xfId="0" applyFont="1" applyFill="1" applyBorder="1" applyAlignment="1">
      <alignment horizontal="center" wrapText="1"/>
    </xf>
    <xf numFmtId="4" fontId="14" fillId="0" borderId="20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3" fontId="14" fillId="2" borderId="24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/>
    <xf numFmtId="4" fontId="14" fillId="0" borderId="24" xfId="0" applyNumberFormat="1" applyFont="1" applyBorder="1" applyAlignment="1"/>
    <xf numFmtId="0" fontId="11" fillId="0" borderId="14" xfId="0" applyFont="1" applyBorder="1" applyAlignment="1">
      <alignment wrapText="1"/>
    </xf>
    <xf numFmtId="4" fontId="14" fillId="0" borderId="42" xfId="0" applyNumberFormat="1" applyFont="1" applyBorder="1" applyAlignment="1"/>
    <xf numFmtId="0" fontId="14" fillId="0" borderId="22" xfId="0" applyFont="1" applyBorder="1" applyAlignment="1">
      <alignment horizontal="center" wrapText="1"/>
    </xf>
    <xf numFmtId="4" fontId="14" fillId="0" borderId="27" xfId="0" applyNumberFormat="1" applyFont="1" applyFill="1" applyBorder="1" applyAlignment="1"/>
    <xf numFmtId="0" fontId="11" fillId="0" borderId="45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4" fontId="13" fillId="0" borderId="25" xfId="0" applyNumberFormat="1" applyFont="1" applyBorder="1" applyAlignment="1"/>
    <xf numFmtId="4" fontId="13" fillId="0" borderId="45" xfId="0" applyNumberFormat="1" applyFont="1" applyBorder="1" applyAlignment="1"/>
    <xf numFmtId="4" fontId="14" fillId="0" borderId="20" xfId="0" applyNumberFormat="1" applyFont="1" applyBorder="1" applyAlignment="1"/>
    <xf numFmtId="4" fontId="14" fillId="3" borderId="20" xfId="0" applyNumberFormat="1" applyFont="1" applyFill="1" applyBorder="1" applyAlignment="1"/>
    <xf numFmtId="4" fontId="14" fillId="3" borderId="24" xfId="0" applyNumberFormat="1" applyFont="1" applyFill="1" applyBorder="1" applyAlignment="1"/>
    <xf numFmtId="4" fontId="14" fillId="0" borderId="20" xfId="0" applyNumberFormat="1" applyFont="1" applyBorder="1" applyAlignment="1">
      <alignment horizontal="right"/>
    </xf>
    <xf numFmtId="4" fontId="13" fillId="0" borderId="18" xfId="0" applyNumberFormat="1" applyFont="1" applyBorder="1" applyAlignment="1"/>
    <xf numFmtId="4" fontId="14" fillId="0" borderId="45" xfId="0" applyNumberFormat="1" applyFont="1" applyFill="1" applyBorder="1" applyAlignment="1"/>
    <xf numFmtId="4" fontId="13" fillId="0" borderId="25" xfId="0" applyNumberFormat="1" applyFont="1" applyFill="1" applyBorder="1" applyAlignment="1"/>
    <xf numFmtId="4" fontId="13" fillId="0" borderId="20" xfId="0" applyNumberFormat="1" applyFont="1" applyBorder="1" applyAlignment="1"/>
    <xf numFmtId="4" fontId="14" fillId="0" borderId="20" xfId="0" applyNumberFormat="1" applyFont="1" applyFill="1" applyBorder="1" applyAlignment="1"/>
    <xf numFmtId="164" fontId="14" fillId="0" borderId="45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164" fontId="14" fillId="0" borderId="24" xfId="1" applyNumberFormat="1" applyFont="1" applyFill="1" applyBorder="1" applyAlignment="1">
      <alignment horizontal="center"/>
    </xf>
    <xf numFmtId="164" fontId="14" fillId="0" borderId="18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3" fontId="13" fillId="2" borderId="48" xfId="0" applyNumberFormat="1" applyFont="1" applyFill="1" applyBorder="1" applyAlignment="1" applyProtection="1">
      <alignment horizontal="center"/>
      <protection locked="0"/>
    </xf>
    <xf numFmtId="4" fontId="13" fillId="0" borderId="48" xfId="0" applyNumberFormat="1" applyFont="1" applyBorder="1" applyAlignment="1" applyProtection="1">
      <alignment horizontal="center"/>
      <protection locked="0"/>
    </xf>
    <xf numFmtId="4" fontId="13" fillId="0" borderId="49" xfId="0" applyNumberFormat="1" applyFont="1" applyBorder="1" applyAlignment="1" applyProtection="1">
      <alignment horizontal="center"/>
      <protection locked="0"/>
    </xf>
    <xf numFmtId="3" fontId="13" fillId="2" borderId="49" xfId="0" applyNumberFormat="1" applyFont="1" applyFill="1" applyBorder="1" applyAlignment="1" applyProtection="1">
      <alignment horizontal="center"/>
      <protection locked="0"/>
    </xf>
    <xf numFmtId="4" fontId="13" fillId="0" borderId="49" xfId="0" applyNumberFormat="1" applyFont="1" applyBorder="1" applyAlignment="1" applyProtection="1">
      <alignment horizontal="right"/>
      <protection locked="0"/>
    </xf>
    <xf numFmtId="4" fontId="13" fillId="0" borderId="50" xfId="0" applyNumberFormat="1" applyFont="1" applyBorder="1" applyAlignment="1" applyProtection="1">
      <alignment horizontal="right"/>
      <protection locked="0"/>
    </xf>
    <xf numFmtId="4" fontId="13" fillId="0" borderId="51" xfId="0" applyNumberFormat="1" applyFont="1" applyBorder="1" applyAlignment="1" applyProtection="1">
      <alignment horizontal="right"/>
      <protection locked="0"/>
    </xf>
    <xf numFmtId="3" fontId="13" fillId="3" borderId="49" xfId="0" applyNumberFormat="1" applyFont="1" applyFill="1" applyBorder="1" applyAlignment="1" applyProtection="1">
      <alignment horizontal="center"/>
      <protection locked="0"/>
    </xf>
    <xf numFmtId="4" fontId="13" fillId="0" borderId="49" xfId="0" applyNumberFormat="1" applyFont="1" applyFill="1" applyBorder="1" applyAlignment="1" applyProtection="1">
      <alignment horizontal="right"/>
      <protection locked="0"/>
    </xf>
    <xf numFmtId="4" fontId="13" fillId="3" borderId="49" xfId="0" applyNumberFormat="1" applyFont="1" applyFill="1" applyBorder="1" applyAlignment="1" applyProtection="1">
      <alignment horizontal="center"/>
      <protection locked="0"/>
    </xf>
    <xf numFmtId="4" fontId="13" fillId="0" borderId="52" xfId="0" applyNumberFormat="1" applyFont="1" applyBorder="1" applyAlignment="1" applyProtection="1">
      <alignment horizontal="right"/>
      <protection locked="0"/>
    </xf>
    <xf numFmtId="4" fontId="13" fillId="0" borderId="51" xfId="0" applyNumberFormat="1" applyFont="1" applyFill="1" applyBorder="1" applyAlignment="1" applyProtection="1">
      <alignment horizontal="right"/>
      <protection locked="0"/>
    </xf>
    <xf numFmtId="4" fontId="13" fillId="0" borderId="50" xfId="0" applyNumberFormat="1" applyFont="1" applyFill="1" applyBorder="1" applyAlignment="1"/>
    <xf numFmtId="4" fontId="13" fillId="0" borderId="48" xfId="0" applyNumberFormat="1" applyFont="1" applyFill="1" applyBorder="1" applyAlignment="1" applyProtection="1">
      <alignment horizontal="right"/>
      <protection locked="0"/>
    </xf>
    <xf numFmtId="4" fontId="13" fillId="0" borderId="48" xfId="0" applyNumberFormat="1" applyFont="1" applyBorder="1" applyAlignment="1"/>
    <xf numFmtId="164" fontId="13" fillId="0" borderId="51" xfId="1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49" xfId="1" applyNumberFormat="1" applyFont="1" applyFill="1" applyBorder="1" applyAlignment="1">
      <alignment horizontal="center"/>
    </xf>
    <xf numFmtId="164" fontId="13" fillId="0" borderId="52" xfId="1" applyNumberFormat="1" applyFont="1" applyFill="1" applyBorder="1" applyAlignment="1">
      <alignment horizontal="center"/>
    </xf>
    <xf numFmtId="164" fontId="13" fillId="0" borderId="50" xfId="1" applyNumberFormat="1" applyFont="1" applyFill="1" applyBorder="1" applyAlignment="1">
      <alignment horizontal="center"/>
    </xf>
    <xf numFmtId="0" fontId="16" fillId="0" borderId="0" xfId="0" applyFont="1" applyAlignment="1"/>
    <xf numFmtId="0" fontId="6" fillId="0" borderId="0" xfId="0" applyFont="1" applyFill="1" applyBorder="1" applyAlignment="1">
      <alignment horizontal="center" wrapText="1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/>
    <xf numFmtId="164" fontId="13" fillId="0" borderId="0" xfId="1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/>
    <xf numFmtId="0" fontId="0" fillId="0" borderId="0" xfId="0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5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2" fontId="0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dolotova\&#1076;&#1086;&#1089;&#1090;&#1091;&#1087;\&#1052;&#1054;&#1044;&#1045;&#1056;&#1053;&#1048;&#1047;&#1040;&#1062;&#1048;&#1071;\&#1052;&#1086;&#1076;&#1077;&#1088;&#1085;&#1080;&#1079;&#1072;&#1094;&#1080;&#1103;%202012\&#1055;&#1083;&#1072;&#1085;-&#1092;&#1072;&#1082;&#1090;%20&#1079;&#1072;%202012%20&#1075;&#1086;&#1076;%20(+%20&#1085;&#1072;&#1088;&#1072;&#1089;&#1090;&#1072;&#1102;&#1097;&#1080;&#1081;%20&#1080;&#1090;&#1086;&#107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мес 2011"/>
      <sheetName val="янв"/>
      <sheetName val="фев "/>
      <sheetName val="2 мес."/>
      <sheetName val="март "/>
      <sheetName val="1 кв."/>
      <sheetName val="апр"/>
      <sheetName val="4 мес."/>
      <sheetName val="май"/>
      <sheetName val="5 мес."/>
      <sheetName val="июнь"/>
      <sheetName val="1-е полуг."/>
      <sheetName val="июль"/>
      <sheetName val="7 мес."/>
      <sheetName val="авг"/>
      <sheetName val="8 мес."/>
      <sheetName val="сен"/>
      <sheetName val="9 мес."/>
      <sheetName val="окт"/>
      <sheetName val="10 мес."/>
      <sheetName val="ноя"/>
      <sheetName val="11 мес."/>
      <sheetName val="дек"/>
      <sheetName val="12 мес."/>
      <sheetName val="Выполн мероприят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N10">
            <v>3954.9</v>
          </cell>
          <cell r="O10">
            <v>1324.5000000000002</v>
          </cell>
          <cell r="U10">
            <v>3783.5934299999999</v>
          </cell>
          <cell r="V10">
            <v>1267.0349999999999</v>
          </cell>
          <cell r="AH10">
            <v>4478.7999999999993</v>
          </cell>
          <cell r="AI10">
            <v>0</v>
          </cell>
          <cell r="AJ10">
            <v>0</v>
          </cell>
          <cell r="AK10">
            <v>0</v>
          </cell>
        </row>
        <row r="11">
          <cell r="N11">
            <v>5603.6250000000009</v>
          </cell>
          <cell r="O11">
            <v>1676.2874999999999</v>
          </cell>
          <cell r="U11">
            <v>5228.7345100000002</v>
          </cell>
          <cell r="V11">
            <v>1583.5099999999998</v>
          </cell>
          <cell r="AH11">
            <v>3515.3999999999996</v>
          </cell>
          <cell r="AI11">
            <v>878.80000000000007</v>
          </cell>
          <cell r="AJ11">
            <v>0</v>
          </cell>
          <cell r="AK11">
            <v>0</v>
          </cell>
        </row>
        <row r="12">
          <cell r="N12">
            <v>1049.5833333333333</v>
          </cell>
          <cell r="O12">
            <v>351.5</v>
          </cell>
          <cell r="U12">
            <v>931.37805000000003</v>
          </cell>
          <cell r="V12">
            <v>311.89699999999993</v>
          </cell>
          <cell r="AH12">
            <v>859.8</v>
          </cell>
          <cell r="AI12">
            <v>106.4</v>
          </cell>
          <cell r="AJ12">
            <v>0</v>
          </cell>
          <cell r="AK12">
            <v>0</v>
          </cell>
        </row>
        <row r="13">
          <cell r="N13">
            <v>9945.5</v>
          </cell>
          <cell r="O13">
            <v>3330.5</v>
          </cell>
          <cell r="U13">
            <v>11860.66106</v>
          </cell>
          <cell r="V13">
            <v>3971.8535200000001</v>
          </cell>
          <cell r="AH13">
            <v>9157.6000000000022</v>
          </cell>
          <cell r="AI13">
            <v>2835.1000000000004</v>
          </cell>
          <cell r="AJ13">
            <v>0</v>
          </cell>
          <cell r="AK13">
            <v>0</v>
          </cell>
        </row>
        <row r="14">
          <cell r="N14">
            <v>1725.7083333333333</v>
          </cell>
          <cell r="O14">
            <v>577.875</v>
          </cell>
          <cell r="P14">
            <v>1068.6666666666667</v>
          </cell>
          <cell r="Q14">
            <v>57</v>
          </cell>
          <cell r="R14">
            <v>36.107603536528622</v>
          </cell>
          <cell r="U14">
            <v>622.52366999999992</v>
          </cell>
          <cell r="V14">
            <v>208.46799999999999</v>
          </cell>
          <cell r="W14">
            <v>921.22052000000008</v>
          </cell>
          <cell r="Y14">
            <v>23.44</v>
          </cell>
          <cell r="AH14">
            <v>717.59999999999991</v>
          </cell>
          <cell r="AI14">
            <v>215.90000000000003</v>
          </cell>
          <cell r="AJ14">
            <v>1081.8</v>
          </cell>
          <cell r="AK14">
            <v>23.400000000000006</v>
          </cell>
        </row>
        <row r="15">
          <cell r="N15">
            <v>2263.791666666667</v>
          </cell>
          <cell r="O15">
            <v>758.08333333333337</v>
          </cell>
          <cell r="P15">
            <v>2226.0416666666665</v>
          </cell>
          <cell r="Q15">
            <v>268</v>
          </cell>
          <cell r="R15">
            <v>169.7690832945556</v>
          </cell>
          <cell r="U15">
            <v>3310.5296499999999</v>
          </cell>
          <cell r="V15">
            <v>1108.6190000000001</v>
          </cell>
          <cell r="W15">
            <v>2062.8465200000001</v>
          </cell>
          <cell r="Y15">
            <v>19.64</v>
          </cell>
          <cell r="AH15">
            <v>3193</v>
          </cell>
          <cell r="AI15">
            <v>299.2</v>
          </cell>
          <cell r="AJ15">
            <v>2017.5</v>
          </cell>
          <cell r="AK15">
            <v>83.799999999999983</v>
          </cell>
        </row>
        <row r="16">
          <cell r="N16">
            <v>255.95833333333331</v>
          </cell>
          <cell r="O16">
            <v>85.708333333333329</v>
          </cell>
          <cell r="P16">
            <v>802.41666666666663</v>
          </cell>
          <cell r="Q16">
            <v>129</v>
          </cell>
          <cell r="R16">
            <v>81.717208003722661</v>
          </cell>
          <cell r="U16">
            <v>240.60861</v>
          </cell>
          <cell r="V16">
            <v>80.573999999999998</v>
          </cell>
          <cell r="W16">
            <v>829.3569500000001</v>
          </cell>
          <cell r="Y16">
            <v>61.442340000000002</v>
          </cell>
          <cell r="AH16">
            <v>173.8</v>
          </cell>
          <cell r="AI16">
            <v>55.5</v>
          </cell>
          <cell r="AJ16">
            <v>673.50000000000011</v>
          </cell>
          <cell r="AK16">
            <v>0</v>
          </cell>
        </row>
        <row r="17">
          <cell r="N17">
            <v>651.41666666666663</v>
          </cell>
          <cell r="O17">
            <v>218.125</v>
          </cell>
          <cell r="P17">
            <v>230.99999999999997</v>
          </cell>
          <cell r="U17">
            <v>722.85332000000005</v>
          </cell>
          <cell r="V17">
            <v>242.066</v>
          </cell>
          <cell r="W17">
            <v>184.90697</v>
          </cell>
          <cell r="AH17">
            <v>691.2</v>
          </cell>
          <cell r="AI17">
            <v>203.6</v>
          </cell>
          <cell r="AJ17">
            <v>174.70000000000002</v>
          </cell>
          <cell r="AK17">
            <v>0</v>
          </cell>
        </row>
        <row r="18">
          <cell r="N18">
            <v>1359.9583333333335</v>
          </cell>
          <cell r="O18">
            <v>455.41666666666663</v>
          </cell>
          <cell r="P18">
            <v>593.91666666666674</v>
          </cell>
          <cell r="Q18">
            <v>45</v>
          </cell>
          <cell r="R18">
            <v>28.506002791996281</v>
          </cell>
          <cell r="U18">
            <v>1062.8357000000001</v>
          </cell>
          <cell r="V18">
            <v>355.91900000000004</v>
          </cell>
          <cell r="W18">
            <v>536.07701999999995</v>
          </cell>
          <cell r="Y18">
            <v>34.840000000000003</v>
          </cell>
          <cell r="AH18">
            <v>1056</v>
          </cell>
          <cell r="AI18">
            <v>106.4</v>
          </cell>
          <cell r="AJ18">
            <v>431</v>
          </cell>
          <cell r="AK18">
            <v>11.599999999999994</v>
          </cell>
        </row>
        <row r="19">
          <cell r="N19">
            <v>427.875</v>
          </cell>
          <cell r="O19">
            <v>143.25</v>
          </cell>
          <cell r="P19">
            <v>1106.3333333333333</v>
          </cell>
          <cell r="Q19">
            <v>76</v>
          </cell>
          <cell r="R19">
            <v>48.14347138203815</v>
          </cell>
          <cell r="U19">
            <v>458.28800000000001</v>
          </cell>
          <cell r="V19">
            <v>153.47</v>
          </cell>
          <cell r="W19">
            <v>972.01395000000002</v>
          </cell>
          <cell r="Y19">
            <v>10.13232</v>
          </cell>
          <cell r="AH19">
            <v>323.09999999999997</v>
          </cell>
          <cell r="AI19">
            <v>98.299999999999983</v>
          </cell>
          <cell r="AJ19">
            <v>765.10000000000014</v>
          </cell>
          <cell r="AK19">
            <v>32.099999999999994</v>
          </cell>
        </row>
        <row r="20">
          <cell r="N20">
            <v>0</v>
          </cell>
          <cell r="O20">
            <v>0</v>
          </cell>
          <cell r="P20">
            <v>1546.5833333333333</v>
          </cell>
          <cell r="Q20">
            <v>141</v>
          </cell>
          <cell r="R20">
            <v>89.318808748254995</v>
          </cell>
          <cell r="U20">
            <v>0</v>
          </cell>
          <cell r="V20">
            <v>0</v>
          </cell>
          <cell r="W20">
            <v>952.29744999999991</v>
          </cell>
          <cell r="Y20">
            <v>58.28349</v>
          </cell>
          <cell r="AJ20">
            <v>854.80000000000018</v>
          </cell>
          <cell r="AK20">
            <v>83.5</v>
          </cell>
        </row>
        <row r="21">
          <cell r="N21">
            <v>0</v>
          </cell>
          <cell r="O21">
            <v>0</v>
          </cell>
          <cell r="P21">
            <v>87.75</v>
          </cell>
          <cell r="U21">
            <v>0</v>
          </cell>
          <cell r="V21">
            <v>0</v>
          </cell>
          <cell r="W21">
            <v>97.427490000000006</v>
          </cell>
          <cell r="AJ21">
            <v>89.6</v>
          </cell>
          <cell r="AK21">
            <v>0</v>
          </cell>
        </row>
        <row r="22">
          <cell r="N22">
            <v>1270.9166666666665</v>
          </cell>
          <cell r="O22">
            <v>425.58333333333331</v>
          </cell>
          <cell r="P22">
            <v>1026.7916666666667</v>
          </cell>
          <cell r="Q22">
            <v>146</v>
          </cell>
          <cell r="R22">
            <v>92.486142391810134</v>
          </cell>
          <cell r="U22">
            <v>1211.2876999999999</v>
          </cell>
          <cell r="V22">
            <v>405.63100000000003</v>
          </cell>
          <cell r="W22">
            <v>805.23389000000009</v>
          </cell>
          <cell r="Y22">
            <v>113.39283</v>
          </cell>
          <cell r="AH22">
            <v>948.30000000000018</v>
          </cell>
          <cell r="AI22">
            <v>417.39999999999992</v>
          </cell>
          <cell r="AJ22">
            <v>776.3</v>
          </cell>
          <cell r="AK22">
            <v>57</v>
          </cell>
        </row>
        <row r="23">
          <cell r="N23">
            <v>953.41666666666652</v>
          </cell>
          <cell r="O23">
            <v>319.29166666666663</v>
          </cell>
          <cell r="P23">
            <v>1121.3333333333333</v>
          </cell>
          <cell r="Q23">
            <v>130</v>
          </cell>
          <cell r="R23">
            <v>82.350674732433689</v>
          </cell>
          <cell r="U23">
            <v>779.62362999999993</v>
          </cell>
          <cell r="V23">
            <v>261.077</v>
          </cell>
          <cell r="W23">
            <v>1165.7575300000001</v>
          </cell>
          <cell r="Y23">
            <v>65.25</v>
          </cell>
          <cell r="AH23">
            <v>808.2</v>
          </cell>
          <cell r="AI23">
            <v>106</v>
          </cell>
          <cell r="AJ23">
            <v>1015.9999999999998</v>
          </cell>
          <cell r="AK23">
            <v>0</v>
          </cell>
        </row>
        <row r="24">
          <cell r="N24">
            <v>446.45833333333337</v>
          </cell>
          <cell r="O24">
            <v>149.5</v>
          </cell>
          <cell r="P24">
            <v>637.04166666666674</v>
          </cell>
          <cell r="Q24">
            <v>84</v>
          </cell>
          <cell r="R24">
            <v>53.21120521172638</v>
          </cell>
          <cell r="U24">
            <v>747.25696999999991</v>
          </cell>
          <cell r="V24">
            <v>250.239</v>
          </cell>
          <cell r="W24">
            <v>570.98631999999998</v>
          </cell>
          <cell r="Y24">
            <v>41.805419999999998</v>
          </cell>
          <cell r="AH24">
            <v>556</v>
          </cell>
          <cell r="AI24">
            <v>59.199999999999996</v>
          </cell>
          <cell r="AJ24">
            <v>316.40000000000003</v>
          </cell>
          <cell r="AK24">
            <v>54.400000000000006</v>
          </cell>
        </row>
        <row r="25">
          <cell r="N25">
            <v>482.25</v>
          </cell>
          <cell r="O25">
            <v>161.50000000000003</v>
          </cell>
          <cell r="P25">
            <v>895.66666666666663</v>
          </cell>
          <cell r="Q25">
            <v>74</v>
          </cell>
          <cell r="R25">
            <v>46.876537924616102</v>
          </cell>
          <cell r="U25">
            <v>546.82215999999994</v>
          </cell>
          <cell r="V25">
            <v>183.119</v>
          </cell>
          <cell r="W25">
            <v>945.75529000000006</v>
          </cell>
          <cell r="Y25">
            <v>31.04</v>
          </cell>
          <cell r="AH25">
            <v>518.4</v>
          </cell>
          <cell r="AI25">
            <v>120.60000000000001</v>
          </cell>
          <cell r="AJ25">
            <v>924.8</v>
          </cell>
          <cell r="AK25">
            <v>0</v>
          </cell>
        </row>
        <row r="26">
          <cell r="P26">
            <v>1932.8333333333333</v>
          </cell>
          <cell r="W26">
            <v>2103.9564499999997</v>
          </cell>
          <cell r="AJ26">
            <v>1403.7000000000003</v>
          </cell>
          <cell r="AK26">
            <v>0</v>
          </cell>
        </row>
        <row r="27">
          <cell r="P27">
            <v>468.24999999999994</v>
          </cell>
          <cell r="W27">
            <v>474.63847000000004</v>
          </cell>
          <cell r="AJ27">
            <v>450.4</v>
          </cell>
          <cell r="AK27">
            <v>0</v>
          </cell>
        </row>
        <row r="28">
          <cell r="P28">
            <v>1391.3333333333333</v>
          </cell>
          <cell r="W28">
            <v>1341.6681899999999</v>
          </cell>
          <cell r="AJ28">
            <v>1298.3</v>
          </cell>
          <cell r="AK28">
            <v>0</v>
          </cell>
        </row>
        <row r="29">
          <cell r="P29">
            <v>662.58333333333337</v>
          </cell>
          <cell r="W29">
            <v>582.52373999999998</v>
          </cell>
          <cell r="AJ29">
            <v>586.79999999999995</v>
          </cell>
          <cell r="AK29">
            <v>0</v>
          </cell>
        </row>
        <row r="30">
          <cell r="P30">
            <v>702.79166666666674</v>
          </cell>
          <cell r="W30">
            <v>487.33007000000003</v>
          </cell>
          <cell r="AJ30">
            <v>508.29999999999995</v>
          </cell>
          <cell r="AK30">
            <v>0</v>
          </cell>
        </row>
        <row r="31">
          <cell r="P31">
            <v>1026.7916666666667</v>
          </cell>
          <cell r="W31">
            <v>843.95213999999999</v>
          </cell>
          <cell r="AJ31">
            <v>861.89999999999986</v>
          </cell>
          <cell r="AK31">
            <v>0</v>
          </cell>
        </row>
        <row r="32">
          <cell r="P32">
            <v>1234.3333333333335</v>
          </cell>
          <cell r="Q32">
            <v>345</v>
          </cell>
          <cell r="R32">
            <v>218.54602140530483</v>
          </cell>
          <cell r="W32">
            <v>1164.0375799999999</v>
          </cell>
          <cell r="Y32">
            <v>216.65020000000001</v>
          </cell>
          <cell r="AJ32">
            <v>1064.2</v>
          </cell>
          <cell r="AK32">
            <v>145.10000000000002</v>
          </cell>
        </row>
        <row r="33">
          <cell r="P33">
            <v>1413.2916666666667</v>
          </cell>
          <cell r="Q33">
            <v>215</v>
          </cell>
          <cell r="R33">
            <v>136.1953466728711</v>
          </cell>
          <cell r="W33">
            <v>950.38976000000002</v>
          </cell>
          <cell r="Y33">
            <v>170.39940000000001</v>
          </cell>
          <cell r="AJ33">
            <v>764.59999999999991</v>
          </cell>
          <cell r="AK33">
            <v>179.3</v>
          </cell>
        </row>
        <row r="34">
          <cell r="P34">
            <v>185.29166666666666</v>
          </cell>
          <cell r="W34">
            <v>174.88554999999999</v>
          </cell>
          <cell r="AJ34">
            <v>269.90000000000003</v>
          </cell>
          <cell r="AK34">
            <v>0</v>
          </cell>
        </row>
        <row r="35">
          <cell r="P35">
            <v>598.25</v>
          </cell>
          <cell r="W35">
            <v>592.06578999999999</v>
          </cell>
          <cell r="AJ35">
            <v>468.2999999999999</v>
          </cell>
          <cell r="AK35">
            <v>0</v>
          </cell>
        </row>
      </sheetData>
      <sheetData sheetId="10">
        <row r="10">
          <cell r="N10">
            <v>790.98</v>
          </cell>
          <cell r="O10">
            <v>264.90000000000003</v>
          </cell>
          <cell r="U10">
            <v>930.84654</v>
          </cell>
          <cell r="AH10">
            <v>0</v>
          </cell>
          <cell r="AI10">
            <v>890.4</v>
          </cell>
        </row>
        <row r="11">
          <cell r="N11">
            <v>1120.7250000000001</v>
          </cell>
          <cell r="O11">
            <v>335.25749999999999</v>
          </cell>
          <cell r="U11">
            <v>1167.0179599999999</v>
          </cell>
          <cell r="V11">
            <v>383.52555999999998</v>
          </cell>
          <cell r="AH11">
            <v>1370.7000000000007</v>
          </cell>
          <cell r="AI11">
            <v>342</v>
          </cell>
        </row>
        <row r="12">
          <cell r="N12">
            <v>209.91666666666666</v>
          </cell>
          <cell r="O12">
            <v>70.3</v>
          </cell>
          <cell r="U12">
            <v>369.59514999999999</v>
          </cell>
          <cell r="V12">
            <v>100.66034999999999</v>
          </cell>
          <cell r="AH12">
            <v>302</v>
          </cell>
          <cell r="AI12">
            <v>160.29999999999998</v>
          </cell>
        </row>
        <row r="13">
          <cell r="N13">
            <v>1989.1000000000001</v>
          </cell>
          <cell r="O13">
            <v>666.1</v>
          </cell>
          <cell r="U13">
            <v>2413.3278599999999</v>
          </cell>
          <cell r="AH13">
            <v>2736.3999999999978</v>
          </cell>
          <cell r="AI13">
            <v>305.90000000000009</v>
          </cell>
        </row>
        <row r="14">
          <cell r="N14">
            <v>345.14166666666665</v>
          </cell>
          <cell r="O14">
            <v>115.575</v>
          </cell>
          <cell r="P14">
            <v>213.73333333333335</v>
          </cell>
          <cell r="Q14">
            <v>12</v>
          </cell>
          <cell r="R14">
            <v>7.601600744532341</v>
          </cell>
          <cell r="U14">
            <v>219.10532000000001</v>
          </cell>
          <cell r="V14">
            <v>73.373159999999999</v>
          </cell>
          <cell r="W14">
            <v>198.13719</v>
          </cell>
          <cell r="Y14">
            <v>17.737159999999999</v>
          </cell>
          <cell r="AH14">
            <v>219.10000000000036</v>
          </cell>
          <cell r="AI14">
            <v>73.399999999999977</v>
          </cell>
          <cell r="AJ14">
            <v>198.09999999999991</v>
          </cell>
          <cell r="AK14">
            <v>17.699999999999989</v>
          </cell>
        </row>
        <row r="15">
          <cell r="N15">
            <v>452.75833333333338</v>
          </cell>
          <cell r="O15">
            <v>151.61666666666667</v>
          </cell>
          <cell r="P15">
            <v>445.20833333333331</v>
          </cell>
          <cell r="Q15">
            <v>60</v>
          </cell>
          <cell r="R15">
            <v>38.008003722661705</v>
          </cell>
          <cell r="U15">
            <v>520.64373999999998</v>
          </cell>
          <cell r="V15">
            <v>174.35120000000001</v>
          </cell>
          <cell r="W15">
            <v>450.56571000000002</v>
          </cell>
          <cell r="Y15">
            <v>0</v>
          </cell>
          <cell r="AH15">
            <v>494.30000000000018</v>
          </cell>
          <cell r="AI15">
            <v>402.30000000000007</v>
          </cell>
          <cell r="AJ15">
            <v>401.09999999999945</v>
          </cell>
          <cell r="AK15">
            <v>21.300000000000011</v>
          </cell>
        </row>
        <row r="16">
          <cell r="N16">
            <v>51.191666666666663</v>
          </cell>
          <cell r="O16">
            <v>17.141666666666666</v>
          </cell>
          <cell r="P16">
            <v>160.48333333333332</v>
          </cell>
          <cell r="Q16">
            <v>30</v>
          </cell>
          <cell r="R16">
            <v>19.004001861330853</v>
          </cell>
          <cell r="U16">
            <v>81.935079999999999</v>
          </cell>
          <cell r="V16">
            <v>27.438120000000001</v>
          </cell>
          <cell r="W16">
            <v>124.19628</v>
          </cell>
          <cell r="Y16">
            <v>16.470219999999998</v>
          </cell>
          <cell r="AH16">
            <v>42.300000000000011</v>
          </cell>
          <cell r="AI16">
            <v>14.099999999999994</v>
          </cell>
          <cell r="AJ16">
            <v>244.29999999999995</v>
          </cell>
          <cell r="AK16">
            <v>61.400000000000006</v>
          </cell>
        </row>
        <row r="17">
          <cell r="N17">
            <v>130.28333333333333</v>
          </cell>
          <cell r="O17">
            <v>43.625</v>
          </cell>
          <cell r="P17">
            <v>46.199999999999996</v>
          </cell>
          <cell r="R17">
            <v>0</v>
          </cell>
          <cell r="U17">
            <v>184.91594000000001</v>
          </cell>
          <cell r="V17">
            <v>61.923949999999998</v>
          </cell>
          <cell r="W17">
            <v>44.635100000000001</v>
          </cell>
          <cell r="Y17">
            <v>0</v>
          </cell>
          <cell r="AH17">
            <v>134.5</v>
          </cell>
          <cell r="AI17">
            <v>46.600000000000023</v>
          </cell>
          <cell r="AJ17">
            <v>24.5</v>
          </cell>
        </row>
        <row r="18">
          <cell r="N18">
            <v>271.99166666666667</v>
          </cell>
          <cell r="O18">
            <v>91.083333333333329</v>
          </cell>
          <cell r="P18">
            <v>118.78333333333335</v>
          </cell>
          <cell r="Q18">
            <v>10</v>
          </cell>
          <cell r="R18">
            <v>6.3346672871102836</v>
          </cell>
          <cell r="U18">
            <v>126.22359</v>
          </cell>
          <cell r="V18">
            <v>42.269280000000002</v>
          </cell>
          <cell r="W18">
            <v>98.578040000000001</v>
          </cell>
          <cell r="Y18">
            <v>0</v>
          </cell>
          <cell r="AH18">
            <v>182.29999999999973</v>
          </cell>
          <cell r="AI18">
            <v>294.39999999999998</v>
          </cell>
          <cell r="AJ18">
            <v>160.59999999999991</v>
          </cell>
          <cell r="AK18">
            <v>22.799999999999997</v>
          </cell>
        </row>
        <row r="19">
          <cell r="N19">
            <v>85.575000000000003</v>
          </cell>
          <cell r="O19">
            <v>28.650000000000002</v>
          </cell>
          <cell r="P19">
            <v>221.26666666666665</v>
          </cell>
          <cell r="Q19">
            <v>17</v>
          </cell>
          <cell r="R19">
            <v>10.768934388087482</v>
          </cell>
          <cell r="U19">
            <v>153.23997</v>
          </cell>
          <cell r="V19">
            <v>51.316429999999997</v>
          </cell>
          <cell r="W19">
            <v>148.71127999999999</v>
          </cell>
          <cell r="Y19">
            <v>0</v>
          </cell>
          <cell r="AH19">
            <v>159.20000000000005</v>
          </cell>
          <cell r="AI19">
            <v>56.200000000000017</v>
          </cell>
          <cell r="AJ19">
            <v>183</v>
          </cell>
          <cell r="AK19">
            <v>27.900000000000006</v>
          </cell>
        </row>
        <row r="20">
          <cell r="P20">
            <v>309.31666666666666</v>
          </cell>
          <cell r="Q20">
            <v>32</v>
          </cell>
          <cell r="R20">
            <v>20.270935318752908</v>
          </cell>
          <cell r="W20">
            <v>229.49743000000001</v>
          </cell>
          <cell r="Y20">
            <v>0</v>
          </cell>
          <cell r="AJ20">
            <v>262.79999999999973</v>
          </cell>
          <cell r="AK20">
            <v>20.5</v>
          </cell>
        </row>
        <row r="21">
          <cell r="P21">
            <v>17.55</v>
          </cell>
          <cell r="R21">
            <v>0</v>
          </cell>
          <cell r="W21">
            <v>12.72362</v>
          </cell>
          <cell r="Y21">
            <v>0</v>
          </cell>
          <cell r="AJ21">
            <v>15.5</v>
          </cell>
        </row>
        <row r="22">
          <cell r="N22">
            <v>254.18333333333331</v>
          </cell>
          <cell r="O22">
            <v>85.11666666666666</v>
          </cell>
          <cell r="P22">
            <v>205.35833333333335</v>
          </cell>
          <cell r="Q22">
            <v>33</v>
          </cell>
          <cell r="R22">
            <v>20.904402047463936</v>
          </cell>
          <cell r="U22">
            <v>226.78479999999999</v>
          </cell>
          <cell r="V22">
            <v>75.944839999999999</v>
          </cell>
          <cell r="W22">
            <v>165.26112000000001</v>
          </cell>
          <cell r="Y22">
            <v>0</v>
          </cell>
          <cell r="AH22">
            <v>379</v>
          </cell>
          <cell r="AI22">
            <v>0</v>
          </cell>
          <cell r="AJ22">
            <v>128.09999999999991</v>
          </cell>
          <cell r="AK22">
            <v>16</v>
          </cell>
        </row>
        <row r="23">
          <cell r="N23">
            <v>190.68333333333331</v>
          </cell>
          <cell r="O23">
            <v>63.858333333333327</v>
          </cell>
          <cell r="P23">
            <v>224.26666666666665</v>
          </cell>
          <cell r="Q23">
            <v>30</v>
          </cell>
          <cell r="R23">
            <v>19.004001861330853</v>
          </cell>
          <cell r="U23">
            <v>176.69712000000001</v>
          </cell>
          <cell r="V23">
            <v>59.171669999999999</v>
          </cell>
          <cell r="W23">
            <v>208.07740999999999</v>
          </cell>
          <cell r="Y23">
            <v>17.737159999999999</v>
          </cell>
          <cell r="AH23">
            <v>1.5</v>
          </cell>
          <cell r="AI23">
            <v>160.79999999999998</v>
          </cell>
          <cell r="AJ23">
            <v>367.30000000000018</v>
          </cell>
          <cell r="AK23">
            <v>56.599999999999994</v>
          </cell>
        </row>
        <row r="24">
          <cell r="N24">
            <v>89.291666666666671</v>
          </cell>
          <cell r="O24">
            <v>29.900000000000002</v>
          </cell>
          <cell r="P24">
            <v>127.40833333333335</v>
          </cell>
          <cell r="Q24">
            <v>19</v>
          </cell>
          <cell r="R24">
            <v>12.035867845509539</v>
          </cell>
          <cell r="U24">
            <v>300.12815999999998</v>
          </cell>
          <cell r="V24">
            <v>100.50579</v>
          </cell>
          <cell r="W24">
            <v>154.32711</v>
          </cell>
          <cell r="Y24">
            <v>8.8685799999999997</v>
          </cell>
          <cell r="AH24">
            <v>374.70000000000005</v>
          </cell>
          <cell r="AI24">
            <v>52.7</v>
          </cell>
          <cell r="AJ24">
            <v>194.10000000000002</v>
          </cell>
          <cell r="AK24">
            <v>23.200000000000003</v>
          </cell>
        </row>
        <row r="25">
          <cell r="N25">
            <v>96.45</v>
          </cell>
          <cell r="O25">
            <v>32.300000000000004</v>
          </cell>
          <cell r="P25">
            <v>179.13333333333333</v>
          </cell>
          <cell r="Q25">
            <v>15</v>
          </cell>
          <cell r="R25">
            <v>9.5020009306654263</v>
          </cell>
          <cell r="U25">
            <v>104.89287</v>
          </cell>
          <cell r="V25">
            <v>35.126130000000003</v>
          </cell>
          <cell r="W25">
            <v>144.87098</v>
          </cell>
          <cell r="Y25">
            <v>12.6694</v>
          </cell>
          <cell r="AH25">
            <v>77.200000000000045</v>
          </cell>
          <cell r="AI25">
            <v>66.299999999999983</v>
          </cell>
          <cell r="AJ25">
            <v>158.70000000000005</v>
          </cell>
          <cell r="AK25">
            <v>0</v>
          </cell>
        </row>
        <row r="26">
          <cell r="P26">
            <v>386.56666666666666</v>
          </cell>
          <cell r="R26">
            <v>0</v>
          </cell>
          <cell r="W26">
            <v>393.55142000000001</v>
          </cell>
          <cell r="Y26">
            <v>0</v>
          </cell>
          <cell r="AJ26">
            <v>936</v>
          </cell>
        </row>
        <row r="27">
          <cell r="P27">
            <v>93.649999999999991</v>
          </cell>
          <cell r="R27">
            <v>0</v>
          </cell>
          <cell r="W27">
            <v>103.20671</v>
          </cell>
          <cell r="Y27">
            <v>0</v>
          </cell>
          <cell r="AJ27">
            <v>90.600000000000136</v>
          </cell>
        </row>
        <row r="28">
          <cell r="P28">
            <v>278.26666666666665</v>
          </cell>
          <cell r="R28">
            <v>0</v>
          </cell>
          <cell r="W28">
            <v>272.66266000000002</v>
          </cell>
          <cell r="Y28">
            <v>0</v>
          </cell>
          <cell r="AJ28">
            <v>222.30000000000018</v>
          </cell>
        </row>
        <row r="29">
          <cell r="P29">
            <v>132.51666666666668</v>
          </cell>
          <cell r="R29">
            <v>0</v>
          </cell>
          <cell r="W29">
            <v>120.61257999999999</v>
          </cell>
          <cell r="Y29">
            <v>0</v>
          </cell>
          <cell r="AJ29">
            <v>141.90000000000009</v>
          </cell>
        </row>
        <row r="30">
          <cell r="P30">
            <v>140.55833333333334</v>
          </cell>
          <cell r="R30">
            <v>0</v>
          </cell>
          <cell r="W30">
            <v>106.48708999999999</v>
          </cell>
          <cell r="Y30">
            <v>0</v>
          </cell>
          <cell r="AJ30">
            <v>90.600000000000136</v>
          </cell>
        </row>
        <row r="31">
          <cell r="P31">
            <v>205.35833333333335</v>
          </cell>
          <cell r="R31">
            <v>0</v>
          </cell>
          <cell r="W31">
            <v>165.10441</v>
          </cell>
          <cell r="Y31">
            <v>0</v>
          </cell>
          <cell r="AJ31">
            <v>156.59999999999991</v>
          </cell>
        </row>
        <row r="32">
          <cell r="P32">
            <v>246.86666666666667</v>
          </cell>
          <cell r="Q32">
            <v>80</v>
          </cell>
          <cell r="R32">
            <v>50.677338296882269</v>
          </cell>
          <cell r="W32">
            <v>252.49741</v>
          </cell>
          <cell r="Y32">
            <v>51.944539999999996</v>
          </cell>
          <cell r="AJ32">
            <v>244.90000000000009</v>
          </cell>
          <cell r="AK32">
            <v>74</v>
          </cell>
        </row>
        <row r="33">
          <cell r="P33">
            <v>282.65833333333336</v>
          </cell>
          <cell r="Q33">
            <v>50</v>
          </cell>
          <cell r="R33">
            <v>31.67333643555142</v>
          </cell>
          <cell r="W33">
            <v>148.89866000000001</v>
          </cell>
          <cell r="Y33">
            <v>29.77309</v>
          </cell>
          <cell r="AJ33">
            <v>208.90000000000009</v>
          </cell>
          <cell r="AK33">
            <v>31.100000000000023</v>
          </cell>
        </row>
        <row r="34">
          <cell r="P34">
            <v>37.05833333333333</v>
          </cell>
          <cell r="W34">
            <v>34.860349999999997</v>
          </cell>
          <cell r="AJ34">
            <v>49.300000000000011</v>
          </cell>
        </row>
        <row r="35">
          <cell r="P35">
            <v>119.64999999999999</v>
          </cell>
          <cell r="W35">
            <v>114.49684000000001</v>
          </cell>
          <cell r="AJ35">
            <v>89.100000000000136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59"/>
  <sheetViews>
    <sheetView tabSelected="1" view="pageBreakPreview" zoomScale="80" zoomScaleNormal="80" zoomScaleSheetLayoutView="80" workbookViewId="0">
      <pane xSplit="2" ySplit="9" topLeftCell="C19" activePane="bottomRight" state="frozen"/>
      <selection activeCell="AT20" sqref="AT20"/>
      <selection pane="topRight" activeCell="AT20" sqref="AT20"/>
      <selection pane="bottomLeft" activeCell="AT20" sqref="AT20"/>
      <selection pane="bottomRight" activeCell="G37" sqref="G37"/>
    </sheetView>
  </sheetViews>
  <sheetFormatPr defaultRowHeight="15"/>
  <cols>
    <col min="1" max="1" width="6.7109375" customWidth="1"/>
    <col min="2" max="2" width="41.85546875" style="8" customWidth="1"/>
    <col min="3" max="3" width="12.140625" style="8" customWidth="1"/>
    <col min="4" max="4" width="11.85546875" style="8" customWidth="1"/>
    <col min="5" max="7" width="11.85546875" style="9" customWidth="1"/>
    <col min="8" max="8" width="14.140625" style="9" customWidth="1"/>
    <col min="9" max="9" width="13.42578125" style="9" customWidth="1"/>
    <col min="10" max="10" width="9.7109375" style="10" customWidth="1"/>
    <col min="11" max="11" width="13.28515625" style="9" customWidth="1"/>
    <col min="12" max="13" width="13.85546875" style="9" customWidth="1"/>
    <col min="14" max="14" width="11" style="9" customWidth="1"/>
    <col min="15" max="15" width="11" style="9" bestFit="1" customWidth="1"/>
    <col min="16" max="16" width="13.28515625" style="9" customWidth="1"/>
    <col min="17" max="17" width="9.140625" style="10" customWidth="1"/>
    <col min="18" max="18" width="13.28515625" style="9" customWidth="1"/>
    <col min="19" max="19" width="12" style="9" customWidth="1"/>
    <col min="20" max="21" width="13.140625" style="9" customWidth="1"/>
    <col min="22" max="22" width="12.85546875" style="9" customWidth="1"/>
    <col min="23" max="23" width="14" style="9" customWidth="1"/>
    <col min="24" max="24" width="9.85546875" style="9" customWidth="1"/>
    <col min="25" max="25" width="13.5703125" style="9" customWidth="1"/>
    <col min="26" max="26" width="13.7109375" style="11" customWidth="1"/>
    <col min="27" max="29" width="11.5703125" style="5" hidden="1" customWidth="1"/>
    <col min="30" max="30" width="13.5703125" style="5" hidden="1" customWidth="1"/>
    <col min="31" max="31" width="15" style="5" hidden="1" customWidth="1"/>
    <col min="32" max="32" width="14.28515625" style="6" hidden="1" customWidth="1"/>
    <col min="33" max="35" width="13.28515625" style="5" customWidth="1"/>
    <col min="36" max="37" width="13.85546875" style="5" customWidth="1"/>
    <col min="38" max="38" width="13.85546875" style="6" customWidth="1"/>
    <col min="39" max="41" width="12.42578125" style="5" hidden="1" customWidth="1"/>
    <col min="42" max="43" width="13.28515625" style="5" hidden="1" customWidth="1"/>
    <col min="44" max="44" width="12.28515625" style="6" hidden="1" customWidth="1"/>
    <col min="45" max="47" width="12.85546875" style="5" customWidth="1"/>
    <col min="48" max="49" width="11.5703125" style="7" customWidth="1"/>
    <col min="50" max="50" width="11.5703125" style="6" customWidth="1"/>
  </cols>
  <sheetData>
    <row r="1" spans="1:5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</row>
    <row r="2" spans="1:50" ht="22.5" customHeight="1" thickBot="1">
      <c r="AA2" s="12"/>
      <c r="AB2" s="12"/>
      <c r="AC2" s="12"/>
      <c r="AD2" s="12"/>
      <c r="AE2" s="12"/>
      <c r="AF2" s="12"/>
      <c r="AG2" s="12"/>
      <c r="AH2" s="12"/>
      <c r="AI2" s="12"/>
    </row>
    <row r="3" spans="1:50" ht="25.5" customHeight="1">
      <c r="A3" s="13" t="s">
        <v>1</v>
      </c>
      <c r="B3" s="14" t="s">
        <v>2</v>
      </c>
      <c r="C3" s="15" t="s">
        <v>3</v>
      </c>
      <c r="D3" s="15"/>
      <c r="E3" s="15"/>
      <c r="F3" s="15"/>
      <c r="G3" s="15"/>
      <c r="H3" s="15"/>
      <c r="I3" s="15"/>
      <c r="J3" s="15"/>
      <c r="K3" s="15"/>
      <c r="L3" s="16"/>
      <c r="M3" s="17" t="s">
        <v>4</v>
      </c>
      <c r="N3" s="15"/>
      <c r="O3" s="15"/>
      <c r="P3" s="15"/>
      <c r="Q3" s="15"/>
      <c r="R3" s="15"/>
      <c r="S3" s="16"/>
      <c r="T3" s="18" t="s">
        <v>55</v>
      </c>
      <c r="U3" s="19"/>
      <c r="V3" s="19"/>
      <c r="W3" s="19"/>
      <c r="X3" s="19"/>
      <c r="Y3" s="19"/>
      <c r="Z3" s="20"/>
      <c r="AA3" s="21" t="s">
        <v>5</v>
      </c>
      <c r="AB3" s="22"/>
      <c r="AC3" s="22"/>
      <c r="AD3" s="22"/>
      <c r="AE3" s="22"/>
      <c r="AF3" s="23"/>
      <c r="AG3" s="21" t="s">
        <v>57</v>
      </c>
      <c r="AH3" s="22"/>
      <c r="AI3" s="22"/>
      <c r="AJ3" s="22"/>
      <c r="AK3" s="22"/>
      <c r="AL3" s="23"/>
      <c r="AM3" s="24" t="s">
        <v>6</v>
      </c>
      <c r="AN3" s="25"/>
      <c r="AO3" s="25"/>
      <c r="AP3" s="25"/>
      <c r="AQ3" s="25"/>
      <c r="AR3" s="26"/>
      <c r="AS3" s="21" t="s">
        <v>56</v>
      </c>
      <c r="AT3" s="22"/>
      <c r="AU3" s="22"/>
      <c r="AV3" s="22"/>
      <c r="AW3" s="22"/>
      <c r="AX3" s="23"/>
    </row>
    <row r="4" spans="1:50" ht="25.5" hidden="1" customHeight="1">
      <c r="A4" s="27"/>
      <c r="B4" s="28"/>
      <c r="C4" s="29"/>
      <c r="D4" s="29"/>
      <c r="E4" s="30" t="s">
        <v>7</v>
      </c>
      <c r="F4" s="31"/>
      <c r="G4" s="31"/>
      <c r="H4" s="31"/>
      <c r="I4" s="31"/>
      <c r="J4" s="31"/>
      <c r="K4" s="31"/>
      <c r="L4" s="32"/>
      <c r="M4" s="33"/>
      <c r="N4" s="30" t="s">
        <v>7</v>
      </c>
      <c r="O4" s="31"/>
      <c r="P4" s="31"/>
      <c r="Q4" s="31"/>
      <c r="R4" s="31"/>
      <c r="S4" s="32"/>
      <c r="T4" s="30" t="s">
        <v>7</v>
      </c>
      <c r="U4" s="31"/>
      <c r="V4" s="31"/>
      <c r="W4" s="31"/>
      <c r="X4" s="31"/>
      <c r="Y4" s="31"/>
      <c r="Z4" s="31"/>
      <c r="AA4" s="34"/>
      <c r="AB4" s="35"/>
      <c r="AC4" s="35"/>
      <c r="AD4" s="35"/>
      <c r="AE4" s="35"/>
      <c r="AF4" s="36"/>
      <c r="AG4" s="34"/>
      <c r="AH4" s="35"/>
      <c r="AI4" s="35"/>
      <c r="AJ4" s="35"/>
      <c r="AK4" s="35"/>
      <c r="AL4" s="36"/>
      <c r="AM4" s="37"/>
      <c r="AN4" s="38"/>
      <c r="AO4" s="38"/>
      <c r="AP4" s="38"/>
      <c r="AQ4" s="38"/>
      <c r="AR4" s="39"/>
      <c r="AS4" s="34"/>
      <c r="AT4" s="35"/>
      <c r="AU4" s="35"/>
      <c r="AV4" s="35"/>
      <c r="AW4" s="35"/>
      <c r="AX4" s="36"/>
    </row>
    <row r="5" spans="1:50" ht="70.5" customHeight="1">
      <c r="A5" s="27"/>
      <c r="B5" s="28"/>
      <c r="C5" s="40" t="s">
        <v>8</v>
      </c>
      <c r="D5" s="40"/>
      <c r="E5" s="40"/>
      <c r="F5" s="40"/>
      <c r="G5" s="41" t="s">
        <v>9</v>
      </c>
      <c r="H5" s="42"/>
      <c r="I5" s="43"/>
      <c r="J5" s="44" t="s">
        <v>10</v>
      </c>
      <c r="K5" s="45"/>
      <c r="L5" s="46" t="s">
        <v>11</v>
      </c>
      <c r="M5" s="47" t="s">
        <v>8</v>
      </c>
      <c r="N5" s="48"/>
      <c r="O5" s="45"/>
      <c r="P5" s="49" t="s">
        <v>9</v>
      </c>
      <c r="Q5" s="44" t="s">
        <v>10</v>
      </c>
      <c r="R5" s="45"/>
      <c r="S5" s="46" t="s">
        <v>11</v>
      </c>
      <c r="T5" s="47" t="s">
        <v>8</v>
      </c>
      <c r="U5" s="48"/>
      <c r="V5" s="45"/>
      <c r="W5" s="49" t="s">
        <v>9</v>
      </c>
      <c r="X5" s="44" t="s">
        <v>10</v>
      </c>
      <c r="Y5" s="45"/>
      <c r="Z5" s="44" t="s">
        <v>11</v>
      </c>
      <c r="AA5" s="34"/>
      <c r="AB5" s="35"/>
      <c r="AC5" s="35"/>
      <c r="AD5" s="35"/>
      <c r="AE5" s="35"/>
      <c r="AF5" s="36"/>
      <c r="AG5" s="34"/>
      <c r="AH5" s="35"/>
      <c r="AI5" s="35"/>
      <c r="AJ5" s="35"/>
      <c r="AK5" s="35"/>
      <c r="AL5" s="36"/>
      <c r="AM5" s="37"/>
      <c r="AN5" s="38"/>
      <c r="AO5" s="38"/>
      <c r="AP5" s="38"/>
      <c r="AQ5" s="38"/>
      <c r="AR5" s="39"/>
      <c r="AS5" s="34"/>
      <c r="AT5" s="35"/>
      <c r="AU5" s="35"/>
      <c r="AV5" s="35"/>
      <c r="AW5" s="35"/>
      <c r="AX5" s="36"/>
    </row>
    <row r="6" spans="1:50" ht="37.5" customHeight="1">
      <c r="A6" s="27"/>
      <c r="B6" s="50"/>
      <c r="C6" s="51" t="s">
        <v>12</v>
      </c>
      <c r="D6" s="40" t="s">
        <v>13</v>
      </c>
      <c r="E6" s="40"/>
      <c r="F6" s="40"/>
      <c r="G6" s="52" t="s">
        <v>14</v>
      </c>
      <c r="H6" s="53" t="s">
        <v>15</v>
      </c>
      <c r="I6" s="40" t="s">
        <v>16</v>
      </c>
      <c r="J6" s="54" t="s">
        <v>17</v>
      </c>
      <c r="K6" s="40" t="s">
        <v>13</v>
      </c>
      <c r="L6" s="55"/>
      <c r="M6" s="40" t="s">
        <v>13</v>
      </c>
      <c r="N6" s="40"/>
      <c r="O6" s="40"/>
      <c r="P6" s="56" t="s">
        <v>18</v>
      </c>
      <c r="Q6" s="57" t="s">
        <v>17</v>
      </c>
      <c r="R6" s="40" t="s">
        <v>13</v>
      </c>
      <c r="S6" s="55"/>
      <c r="T6" s="40" t="s">
        <v>13</v>
      </c>
      <c r="U6" s="40"/>
      <c r="V6" s="40"/>
      <c r="W6" s="56" t="s">
        <v>19</v>
      </c>
      <c r="X6" s="58" t="s">
        <v>17</v>
      </c>
      <c r="Y6" s="40" t="s">
        <v>13</v>
      </c>
      <c r="Z6" s="41"/>
      <c r="AA6" s="59" t="s">
        <v>8</v>
      </c>
      <c r="AB6" s="40"/>
      <c r="AC6" s="40"/>
      <c r="AD6" s="40" t="s">
        <v>20</v>
      </c>
      <c r="AE6" s="60" t="s">
        <v>21</v>
      </c>
      <c r="AF6" s="61" t="s">
        <v>22</v>
      </c>
      <c r="AG6" s="59" t="s">
        <v>8</v>
      </c>
      <c r="AH6" s="40"/>
      <c r="AI6" s="40"/>
      <c r="AJ6" s="40" t="s">
        <v>20</v>
      </c>
      <c r="AK6" s="60" t="s">
        <v>21</v>
      </c>
      <c r="AL6" s="61" t="s">
        <v>22</v>
      </c>
      <c r="AM6" s="59" t="s">
        <v>8</v>
      </c>
      <c r="AN6" s="40"/>
      <c r="AO6" s="40"/>
      <c r="AP6" s="40" t="s">
        <v>20</v>
      </c>
      <c r="AQ6" s="60" t="s">
        <v>21</v>
      </c>
      <c r="AR6" s="61" t="s">
        <v>22</v>
      </c>
      <c r="AS6" s="59" t="s">
        <v>8</v>
      </c>
      <c r="AT6" s="40"/>
      <c r="AU6" s="40"/>
      <c r="AV6" s="40" t="s">
        <v>20</v>
      </c>
      <c r="AW6" s="60" t="s">
        <v>21</v>
      </c>
      <c r="AX6" s="61" t="s">
        <v>22</v>
      </c>
    </row>
    <row r="7" spans="1:50" ht="24" customHeight="1">
      <c r="A7" s="27"/>
      <c r="B7" s="50"/>
      <c r="C7" s="51"/>
      <c r="D7" s="62" t="s">
        <v>22</v>
      </c>
      <c r="E7" s="40" t="s">
        <v>23</v>
      </c>
      <c r="F7" s="40"/>
      <c r="G7" s="52"/>
      <c r="H7" s="63"/>
      <c r="I7" s="40"/>
      <c r="J7" s="54"/>
      <c r="K7" s="40"/>
      <c r="L7" s="55"/>
      <c r="M7" s="62" t="s">
        <v>22</v>
      </c>
      <c r="N7" s="40" t="s">
        <v>23</v>
      </c>
      <c r="O7" s="40"/>
      <c r="P7" s="56"/>
      <c r="Q7" s="64"/>
      <c r="R7" s="40"/>
      <c r="S7" s="55"/>
      <c r="T7" s="62" t="s">
        <v>22</v>
      </c>
      <c r="U7" s="40" t="s">
        <v>23</v>
      </c>
      <c r="V7" s="40"/>
      <c r="W7" s="56"/>
      <c r="X7" s="65"/>
      <c r="Y7" s="40"/>
      <c r="Z7" s="41"/>
      <c r="AA7" s="66" t="s">
        <v>22</v>
      </c>
      <c r="AB7" s="40" t="s">
        <v>23</v>
      </c>
      <c r="AC7" s="40"/>
      <c r="AD7" s="40"/>
      <c r="AE7" s="60"/>
      <c r="AF7" s="61"/>
      <c r="AG7" s="66" t="s">
        <v>22</v>
      </c>
      <c r="AH7" s="40" t="s">
        <v>23</v>
      </c>
      <c r="AI7" s="40"/>
      <c r="AJ7" s="40"/>
      <c r="AK7" s="60"/>
      <c r="AL7" s="61"/>
      <c r="AM7" s="66" t="s">
        <v>22</v>
      </c>
      <c r="AN7" s="40" t="s">
        <v>23</v>
      </c>
      <c r="AO7" s="40"/>
      <c r="AP7" s="40"/>
      <c r="AQ7" s="60"/>
      <c r="AR7" s="61"/>
      <c r="AS7" s="66" t="s">
        <v>22</v>
      </c>
      <c r="AT7" s="40" t="s">
        <v>23</v>
      </c>
      <c r="AU7" s="40"/>
      <c r="AV7" s="40"/>
      <c r="AW7" s="60"/>
      <c r="AX7" s="61"/>
    </row>
    <row r="8" spans="1:50" ht="21" customHeight="1" thickBot="1">
      <c r="A8" s="67"/>
      <c r="B8" s="68"/>
      <c r="C8" s="69"/>
      <c r="D8" s="70"/>
      <c r="E8" s="71" t="s">
        <v>24</v>
      </c>
      <c r="F8" s="71" t="s">
        <v>25</v>
      </c>
      <c r="G8" s="72"/>
      <c r="H8" s="73"/>
      <c r="I8" s="71" t="s">
        <v>24</v>
      </c>
      <c r="J8" s="74"/>
      <c r="K8" s="75" t="s">
        <v>24</v>
      </c>
      <c r="L8" s="76"/>
      <c r="M8" s="70"/>
      <c r="N8" s="71" t="s">
        <v>24</v>
      </c>
      <c r="O8" s="71" t="s">
        <v>25</v>
      </c>
      <c r="P8" s="77"/>
      <c r="Q8" s="78"/>
      <c r="R8" s="75" t="s">
        <v>24</v>
      </c>
      <c r="S8" s="76"/>
      <c r="T8" s="70"/>
      <c r="U8" s="71" t="s">
        <v>24</v>
      </c>
      <c r="V8" s="71" t="s">
        <v>25</v>
      </c>
      <c r="W8" s="77"/>
      <c r="X8" s="79"/>
      <c r="Y8" s="75" t="s">
        <v>24</v>
      </c>
      <c r="Z8" s="80"/>
      <c r="AA8" s="81"/>
      <c r="AB8" s="71" t="s">
        <v>24</v>
      </c>
      <c r="AC8" s="71" t="s">
        <v>25</v>
      </c>
      <c r="AD8" s="82"/>
      <c r="AE8" s="83"/>
      <c r="AF8" s="84"/>
      <c r="AG8" s="81"/>
      <c r="AH8" s="71" t="s">
        <v>24</v>
      </c>
      <c r="AI8" s="71" t="s">
        <v>25</v>
      </c>
      <c r="AJ8" s="82"/>
      <c r="AK8" s="83"/>
      <c r="AL8" s="84"/>
      <c r="AM8" s="81"/>
      <c r="AN8" s="71" t="s">
        <v>24</v>
      </c>
      <c r="AO8" s="71" t="s">
        <v>25</v>
      </c>
      <c r="AP8" s="82"/>
      <c r="AQ8" s="83"/>
      <c r="AR8" s="84"/>
      <c r="AS8" s="81"/>
      <c r="AT8" s="71" t="s">
        <v>24</v>
      </c>
      <c r="AU8" s="71" t="s">
        <v>25</v>
      </c>
      <c r="AV8" s="82"/>
      <c r="AW8" s="83"/>
      <c r="AX8" s="84"/>
    </row>
    <row r="9" spans="1:50" ht="15.75" hidden="1" customHeight="1">
      <c r="A9" s="85"/>
      <c r="B9" s="86">
        <v>1</v>
      </c>
      <c r="C9" s="87"/>
      <c r="D9" s="88"/>
      <c r="E9" s="89">
        <v>2</v>
      </c>
      <c r="F9" s="90">
        <v>3</v>
      </c>
      <c r="G9" s="91"/>
      <c r="H9" s="92"/>
      <c r="I9" s="90">
        <v>4</v>
      </c>
      <c r="J9" s="91"/>
      <c r="K9" s="90">
        <v>5</v>
      </c>
      <c r="L9" s="93" t="s">
        <v>26</v>
      </c>
      <c r="M9" s="94"/>
      <c r="N9" s="89">
        <v>2</v>
      </c>
      <c r="O9" s="90">
        <v>3</v>
      </c>
      <c r="P9" s="90">
        <v>4</v>
      </c>
      <c r="Q9" s="95"/>
      <c r="R9" s="90"/>
      <c r="S9" s="93" t="s">
        <v>27</v>
      </c>
      <c r="T9" s="89">
        <v>2</v>
      </c>
      <c r="U9" s="90">
        <v>3</v>
      </c>
      <c r="V9" s="96"/>
      <c r="W9" s="96"/>
      <c r="X9" s="97">
        <v>4</v>
      </c>
      <c r="Y9" s="96"/>
      <c r="Z9" s="98"/>
      <c r="AA9" s="99"/>
      <c r="AB9" s="100"/>
      <c r="AC9" s="100"/>
      <c r="AD9" s="100"/>
      <c r="AE9" s="100"/>
      <c r="AF9" s="101"/>
      <c r="AG9" s="102"/>
      <c r="AH9" s="102"/>
      <c r="AI9" s="102"/>
      <c r="AJ9" s="103"/>
      <c r="AK9" s="104"/>
      <c r="AL9" s="105"/>
      <c r="AM9" s="106"/>
      <c r="AN9" s="102"/>
      <c r="AO9" s="102"/>
      <c r="AP9" s="103"/>
      <c r="AQ9" s="104"/>
      <c r="AR9" s="107"/>
      <c r="AS9" s="108"/>
      <c r="AT9" s="109"/>
      <c r="AU9" s="109"/>
      <c r="AV9" s="110"/>
      <c r="AW9" s="111"/>
      <c r="AX9" s="112"/>
    </row>
    <row r="10" spans="1:50" s="138" customFormat="1" ht="24.75" customHeight="1">
      <c r="A10" s="113">
        <v>1</v>
      </c>
      <c r="B10" s="114" t="s">
        <v>28</v>
      </c>
      <c r="C10" s="115">
        <v>657</v>
      </c>
      <c r="D10" s="116">
        <f>E10+F10</f>
        <v>12670.560000000001</v>
      </c>
      <c r="E10" s="117">
        <v>9491.76</v>
      </c>
      <c r="F10" s="118">
        <v>3178.8</v>
      </c>
      <c r="G10" s="119"/>
      <c r="H10" s="120"/>
      <c r="I10" s="121"/>
      <c r="J10" s="119"/>
      <c r="K10" s="121"/>
      <c r="L10" s="122">
        <f>D10+I10+K10</f>
        <v>12670.560000000001</v>
      </c>
      <c r="M10" s="123">
        <f>N10+O10</f>
        <v>6335.2800000000007</v>
      </c>
      <c r="N10" s="124">
        <f>'[1]5 мес.'!N10+[1]июнь!N10</f>
        <v>4745.88</v>
      </c>
      <c r="O10" s="124">
        <f>'[1]5 мес.'!O10+[1]июнь!O10</f>
        <v>1589.4000000000003</v>
      </c>
      <c r="P10" s="121"/>
      <c r="Q10" s="125"/>
      <c r="R10" s="121"/>
      <c r="S10" s="122">
        <f>M10+P10+R10</f>
        <v>6335.2800000000007</v>
      </c>
      <c r="T10" s="123">
        <f t="shared" ref="T10:T35" si="0">U10+V10</f>
        <v>5981.4749699999993</v>
      </c>
      <c r="U10" s="124">
        <f>'[1]5 мес.'!U10+[1]июнь!U10</f>
        <v>4714.4399699999994</v>
      </c>
      <c r="V10" s="124">
        <f>'[1]5 мес.'!V10+[1]июнь!V10</f>
        <v>1267.0349999999999</v>
      </c>
      <c r="W10" s="124"/>
      <c r="X10" s="126"/>
      <c r="Y10" s="127"/>
      <c r="Z10" s="128">
        <f>T10+W10+Y10</f>
        <v>5981.4749699999993</v>
      </c>
      <c r="AA10" s="123">
        <f>AB10+AC10</f>
        <v>353.80503000000112</v>
      </c>
      <c r="AB10" s="120">
        <f>N10-U10</f>
        <v>31.440030000000661</v>
      </c>
      <c r="AC10" s="120">
        <f>O10-V10</f>
        <v>322.36500000000046</v>
      </c>
      <c r="AD10" s="120">
        <f>P10-W10</f>
        <v>0</v>
      </c>
      <c r="AE10" s="120">
        <f>R10-Y10</f>
        <v>0</v>
      </c>
      <c r="AF10" s="129">
        <f>AA10+AD10+AE10</f>
        <v>353.80503000000112</v>
      </c>
      <c r="AG10" s="123">
        <f>AH10+AI10</f>
        <v>5369.1999999999989</v>
      </c>
      <c r="AH10" s="124">
        <f>'[1]5 мес.'!AH10+[1]июнь!AH10</f>
        <v>4478.7999999999993</v>
      </c>
      <c r="AI10" s="124">
        <f>'[1]5 мес.'!AI10+[1]июнь!AI10</f>
        <v>890.4</v>
      </c>
      <c r="AJ10" s="124">
        <f>'[1]5 мес.'!AJ10+[1]июнь!AJ10</f>
        <v>0</v>
      </c>
      <c r="AK10" s="124">
        <f>'[1]5 мес.'!AK10+[1]июнь!AK10</f>
        <v>0</v>
      </c>
      <c r="AL10" s="130">
        <f>AG10+AJ10+AK10</f>
        <v>5369.1999999999989</v>
      </c>
      <c r="AM10" s="123">
        <f>AN10+AO10</f>
        <v>612.27497000000005</v>
      </c>
      <c r="AN10" s="131">
        <f>U10-AH10</f>
        <v>235.63997000000018</v>
      </c>
      <c r="AO10" s="131">
        <f>V10-AI10</f>
        <v>376.63499999999988</v>
      </c>
      <c r="AP10" s="120"/>
      <c r="AQ10" s="132"/>
      <c r="AR10" s="129">
        <f>AM10+AP10+AQ10</f>
        <v>612.27497000000005</v>
      </c>
      <c r="AS10" s="133">
        <f>AG10/T10</f>
        <v>0.89763812887776739</v>
      </c>
      <c r="AT10" s="134">
        <f>AH10/U10</f>
        <v>0.95001739941552377</v>
      </c>
      <c r="AU10" s="134">
        <f>AI10/V10</f>
        <v>0.70274301814867002</v>
      </c>
      <c r="AV10" s="135"/>
      <c r="AW10" s="136"/>
      <c r="AX10" s="137">
        <f>AL10/Z10</f>
        <v>0.89763812887776739</v>
      </c>
    </row>
    <row r="11" spans="1:50" s="138" customFormat="1" ht="24.75" customHeight="1">
      <c r="A11" s="139">
        <v>2</v>
      </c>
      <c r="B11" s="140" t="s">
        <v>29</v>
      </c>
      <c r="C11" s="115">
        <v>336</v>
      </c>
      <c r="D11" s="116">
        <f>E11+F11</f>
        <v>17471.79</v>
      </c>
      <c r="E11" s="117">
        <v>13448.7</v>
      </c>
      <c r="F11" s="118">
        <v>4023.09</v>
      </c>
      <c r="G11" s="119"/>
      <c r="H11" s="120"/>
      <c r="I11" s="121"/>
      <c r="J11" s="119"/>
      <c r="K11" s="121"/>
      <c r="L11" s="122">
        <f t="shared" ref="L11:L35" si="1">D11+I11+K11</f>
        <v>17471.79</v>
      </c>
      <c r="M11" s="123">
        <f t="shared" ref="M11:M25" si="2">N11+O11</f>
        <v>8735.8950000000004</v>
      </c>
      <c r="N11" s="124">
        <f>'[1]5 мес.'!N11+[1]июнь!N11</f>
        <v>6724.3500000000013</v>
      </c>
      <c r="O11" s="124">
        <f>'[1]5 мес.'!O11+[1]июнь!O11</f>
        <v>2011.5449999999998</v>
      </c>
      <c r="P11" s="121"/>
      <c r="Q11" s="125"/>
      <c r="R11" s="121"/>
      <c r="S11" s="122">
        <f t="shared" ref="S11:S35" si="3">M11+P11+R11</f>
        <v>8735.8950000000004</v>
      </c>
      <c r="T11" s="123">
        <f t="shared" si="0"/>
        <v>8362.7880299999997</v>
      </c>
      <c r="U11" s="124">
        <f>'[1]5 мес.'!U11+[1]июнь!U11</f>
        <v>6395.7524700000004</v>
      </c>
      <c r="V11" s="124">
        <f>'[1]5 мес.'!V11+[1]июнь!V11</f>
        <v>1967.0355599999998</v>
      </c>
      <c r="W11" s="124"/>
      <c r="X11" s="126"/>
      <c r="Y11" s="127"/>
      <c r="Z11" s="128">
        <f t="shared" ref="Z11:Z35" si="4">T11+W11+Y11</f>
        <v>8362.7880299999997</v>
      </c>
      <c r="AA11" s="123">
        <f t="shared" ref="AA11:AA25" si="5">AB11+AC11</f>
        <v>373.10697000000096</v>
      </c>
      <c r="AB11" s="120">
        <f t="shared" ref="AB11:AD26" si="6">N11-U11</f>
        <v>328.59753000000092</v>
      </c>
      <c r="AC11" s="120">
        <f t="shared" si="6"/>
        <v>44.509440000000041</v>
      </c>
      <c r="AD11" s="120">
        <f t="shared" si="6"/>
        <v>0</v>
      </c>
      <c r="AE11" s="120">
        <f t="shared" ref="AE11:AE35" si="7">R11-Y11</f>
        <v>0</v>
      </c>
      <c r="AF11" s="129">
        <f t="shared" ref="AF11:AF36" si="8">AA11+AD11+AE11</f>
        <v>373.10697000000096</v>
      </c>
      <c r="AG11" s="123">
        <f t="shared" ref="AG11:AG25" si="9">AH11+AI11</f>
        <v>6106.9000000000005</v>
      </c>
      <c r="AH11" s="124">
        <f>'[1]5 мес.'!AH11+[1]июнь!AH11</f>
        <v>4886.1000000000004</v>
      </c>
      <c r="AI11" s="124">
        <f>'[1]5 мес.'!AI11+[1]июнь!AI11</f>
        <v>1220.8000000000002</v>
      </c>
      <c r="AJ11" s="124">
        <f>'[1]5 мес.'!AJ11+[1]июнь!AJ11</f>
        <v>0</v>
      </c>
      <c r="AK11" s="124">
        <f>'[1]5 мес.'!AK11+[1]июнь!AK11</f>
        <v>0</v>
      </c>
      <c r="AL11" s="130">
        <f t="shared" ref="AL11:AL36" si="10">AG11+AJ11+AK11</f>
        <v>6106.9000000000005</v>
      </c>
      <c r="AM11" s="123">
        <f t="shared" ref="AM11:AM25" si="11">AN11+AO11</f>
        <v>2255.8880299999996</v>
      </c>
      <c r="AN11" s="131">
        <f t="shared" ref="AN11:AP26" si="12">U11-AH11</f>
        <v>1509.65247</v>
      </c>
      <c r="AO11" s="131">
        <f t="shared" si="12"/>
        <v>746.23555999999962</v>
      </c>
      <c r="AP11" s="120"/>
      <c r="AQ11" s="132"/>
      <c r="AR11" s="129">
        <f t="shared" ref="AR11:AR36" si="13">AM11+AP11+AQ11</f>
        <v>2255.8880299999996</v>
      </c>
      <c r="AS11" s="133">
        <f t="shared" ref="AS11:AV26" si="14">AG11/T11</f>
        <v>0.73024689590272929</v>
      </c>
      <c r="AT11" s="134">
        <f t="shared" si="14"/>
        <v>0.76396014744454299</v>
      </c>
      <c r="AU11" s="134">
        <f t="shared" si="14"/>
        <v>0.62062934947652915</v>
      </c>
      <c r="AV11" s="135"/>
      <c r="AW11" s="136"/>
      <c r="AX11" s="137">
        <f t="shared" ref="AX11:AX36" si="15">AL11/Z11</f>
        <v>0.73024689590272929</v>
      </c>
    </row>
    <row r="12" spans="1:50" s="138" customFormat="1" ht="24.75" customHeight="1">
      <c r="A12" s="139">
        <v>3</v>
      </c>
      <c r="B12" s="140" t="s">
        <v>30</v>
      </c>
      <c r="C12" s="141">
        <v>169</v>
      </c>
      <c r="D12" s="116">
        <f t="shared" ref="D12:D25" si="16">E12+F12</f>
        <v>3362.6</v>
      </c>
      <c r="E12" s="117">
        <v>2519</v>
      </c>
      <c r="F12" s="118">
        <v>843.6</v>
      </c>
      <c r="G12" s="119"/>
      <c r="H12" s="120"/>
      <c r="I12" s="121"/>
      <c r="J12" s="119"/>
      <c r="K12" s="121"/>
      <c r="L12" s="122">
        <f t="shared" si="1"/>
        <v>3362.6</v>
      </c>
      <c r="M12" s="123">
        <f t="shared" si="2"/>
        <v>1681.3</v>
      </c>
      <c r="N12" s="124">
        <f>'[1]5 мес.'!N12+[1]июнь!N12</f>
        <v>1259.5</v>
      </c>
      <c r="O12" s="124">
        <f>'[1]5 мес.'!O12+[1]июнь!O12</f>
        <v>421.8</v>
      </c>
      <c r="P12" s="121"/>
      <c r="Q12" s="125"/>
      <c r="R12" s="121"/>
      <c r="S12" s="122">
        <f t="shared" si="3"/>
        <v>1681.3</v>
      </c>
      <c r="T12" s="123">
        <f t="shared" si="0"/>
        <v>1713.5305499999999</v>
      </c>
      <c r="U12" s="124">
        <f>'[1]5 мес.'!U12+[1]июнь!U12</f>
        <v>1300.9731999999999</v>
      </c>
      <c r="V12" s="124">
        <f>'[1]5 мес.'!V12+[1]июнь!V12</f>
        <v>412.55734999999993</v>
      </c>
      <c r="W12" s="124"/>
      <c r="X12" s="126"/>
      <c r="Y12" s="127"/>
      <c r="Z12" s="128">
        <f t="shared" si="4"/>
        <v>1713.5305499999999</v>
      </c>
      <c r="AA12" s="123">
        <f t="shared" si="5"/>
        <v>-32.230549999999823</v>
      </c>
      <c r="AB12" s="120">
        <f t="shared" si="6"/>
        <v>-41.473199999999906</v>
      </c>
      <c r="AC12" s="120">
        <f t="shared" si="6"/>
        <v>9.2426500000000829</v>
      </c>
      <c r="AD12" s="120">
        <f t="shared" si="6"/>
        <v>0</v>
      </c>
      <c r="AE12" s="120">
        <f t="shared" si="7"/>
        <v>0</v>
      </c>
      <c r="AF12" s="129">
        <f t="shared" si="8"/>
        <v>-32.230549999999823</v>
      </c>
      <c r="AG12" s="123">
        <f t="shared" si="9"/>
        <v>1428.5</v>
      </c>
      <c r="AH12" s="124">
        <f>'[1]5 мес.'!AH12+[1]июнь!AH12</f>
        <v>1161.8</v>
      </c>
      <c r="AI12" s="124">
        <f>'[1]5 мес.'!AI12+[1]июнь!AI12</f>
        <v>266.7</v>
      </c>
      <c r="AJ12" s="124">
        <f>'[1]5 мес.'!AJ12+[1]июнь!AJ12</f>
        <v>0</v>
      </c>
      <c r="AK12" s="124">
        <f>'[1]5 мес.'!AK12+[1]июнь!AK12</f>
        <v>0</v>
      </c>
      <c r="AL12" s="130">
        <f t="shared" si="10"/>
        <v>1428.5</v>
      </c>
      <c r="AM12" s="123">
        <f t="shared" si="11"/>
        <v>285.03054999999989</v>
      </c>
      <c r="AN12" s="131">
        <f t="shared" si="12"/>
        <v>139.17319999999995</v>
      </c>
      <c r="AO12" s="131">
        <f t="shared" si="12"/>
        <v>145.85734999999994</v>
      </c>
      <c r="AP12" s="120"/>
      <c r="AQ12" s="132"/>
      <c r="AR12" s="129">
        <f t="shared" si="13"/>
        <v>285.03054999999989</v>
      </c>
      <c r="AS12" s="133">
        <f t="shared" si="14"/>
        <v>0.83365890383454211</v>
      </c>
      <c r="AT12" s="134">
        <f t="shared" si="14"/>
        <v>0.89302377635450136</v>
      </c>
      <c r="AU12" s="134">
        <f t="shared" si="14"/>
        <v>0.64645557763060102</v>
      </c>
      <c r="AV12" s="135"/>
      <c r="AW12" s="136"/>
      <c r="AX12" s="137">
        <f t="shared" si="15"/>
        <v>0.83365890383454211</v>
      </c>
    </row>
    <row r="13" spans="1:50" s="138" customFormat="1" ht="24.75" customHeight="1">
      <c r="A13" s="139">
        <v>4</v>
      </c>
      <c r="B13" s="140" t="s">
        <v>31</v>
      </c>
      <c r="C13" s="141">
        <v>1873</v>
      </c>
      <c r="D13" s="116">
        <f t="shared" si="16"/>
        <v>31862.400000000001</v>
      </c>
      <c r="E13" s="117">
        <v>23869.200000000001</v>
      </c>
      <c r="F13" s="118">
        <v>7993.2</v>
      </c>
      <c r="G13" s="119"/>
      <c r="H13" s="120"/>
      <c r="I13" s="121"/>
      <c r="J13" s="119"/>
      <c r="K13" s="121"/>
      <c r="L13" s="122">
        <f t="shared" si="1"/>
        <v>31862.400000000001</v>
      </c>
      <c r="M13" s="123">
        <f t="shared" si="2"/>
        <v>15931.2</v>
      </c>
      <c r="N13" s="124">
        <f>'[1]5 мес.'!N13+[1]июнь!N13</f>
        <v>11934.6</v>
      </c>
      <c r="O13" s="124">
        <f>'[1]5 мес.'!O13+[1]июнь!O13</f>
        <v>3996.6</v>
      </c>
      <c r="P13" s="121"/>
      <c r="Q13" s="125"/>
      <c r="R13" s="121"/>
      <c r="S13" s="122">
        <f t="shared" si="3"/>
        <v>15931.2</v>
      </c>
      <c r="T13" s="123">
        <f t="shared" si="0"/>
        <v>18245.84244</v>
      </c>
      <c r="U13" s="124">
        <f>'[1]5 мес.'!U13+[1]июнь!U13</f>
        <v>14273.98892</v>
      </c>
      <c r="V13" s="124">
        <f>'[1]5 мес.'!V13+[1]июнь!V13</f>
        <v>3971.8535200000001</v>
      </c>
      <c r="W13" s="124"/>
      <c r="X13" s="126"/>
      <c r="Y13" s="127"/>
      <c r="Z13" s="128">
        <f t="shared" si="4"/>
        <v>18245.84244</v>
      </c>
      <c r="AA13" s="123">
        <f t="shared" si="5"/>
        <v>-2314.6424399999996</v>
      </c>
      <c r="AB13" s="120">
        <f t="shared" si="6"/>
        <v>-2339.3889199999994</v>
      </c>
      <c r="AC13" s="120">
        <f t="shared" si="6"/>
        <v>24.746479999999792</v>
      </c>
      <c r="AD13" s="120">
        <f t="shared" si="6"/>
        <v>0</v>
      </c>
      <c r="AE13" s="120">
        <f t="shared" si="7"/>
        <v>0</v>
      </c>
      <c r="AF13" s="129">
        <f t="shared" si="8"/>
        <v>-2314.6424399999996</v>
      </c>
      <c r="AG13" s="123">
        <f t="shared" si="9"/>
        <v>15035</v>
      </c>
      <c r="AH13" s="124">
        <f>'[1]5 мес.'!AH13+[1]июнь!AH13</f>
        <v>11894</v>
      </c>
      <c r="AI13" s="124">
        <f>'[1]5 мес.'!AI13+[1]июнь!AI13</f>
        <v>3141.0000000000005</v>
      </c>
      <c r="AJ13" s="124">
        <f>'[1]5 мес.'!AJ13+[1]июнь!AJ13</f>
        <v>0</v>
      </c>
      <c r="AK13" s="124">
        <f>'[1]5 мес.'!AK13+[1]июнь!AK13</f>
        <v>0</v>
      </c>
      <c r="AL13" s="130">
        <f t="shared" si="10"/>
        <v>15035</v>
      </c>
      <c r="AM13" s="123">
        <f t="shared" si="11"/>
        <v>3210.8424399999994</v>
      </c>
      <c r="AN13" s="131">
        <f t="shared" si="12"/>
        <v>2379.9889199999998</v>
      </c>
      <c r="AO13" s="131">
        <f t="shared" si="12"/>
        <v>830.85351999999966</v>
      </c>
      <c r="AP13" s="120"/>
      <c r="AQ13" s="132"/>
      <c r="AR13" s="129">
        <f t="shared" si="13"/>
        <v>3210.8424399999994</v>
      </c>
      <c r="AS13" s="133">
        <f t="shared" si="14"/>
        <v>0.82402333843676445</v>
      </c>
      <c r="AT13" s="134">
        <f t="shared" si="14"/>
        <v>0.83326392269610927</v>
      </c>
      <c r="AU13" s="134">
        <f t="shared" si="14"/>
        <v>0.79081466226881403</v>
      </c>
      <c r="AV13" s="135"/>
      <c r="AW13" s="136"/>
      <c r="AX13" s="137">
        <f t="shared" si="15"/>
        <v>0.82402333843676445</v>
      </c>
    </row>
    <row r="14" spans="1:50" s="138" customFormat="1" ht="23.25" customHeight="1">
      <c r="A14" s="139">
        <v>5</v>
      </c>
      <c r="B14" s="140" t="s">
        <v>32</v>
      </c>
      <c r="C14" s="141">
        <v>285</v>
      </c>
      <c r="D14" s="116">
        <f t="shared" si="16"/>
        <v>5528.6</v>
      </c>
      <c r="E14" s="117">
        <v>4141.7</v>
      </c>
      <c r="F14" s="118">
        <v>1386.9</v>
      </c>
      <c r="G14" s="119">
        <v>92565</v>
      </c>
      <c r="H14" s="120">
        <v>2564.8000000000002</v>
      </c>
      <c r="I14" s="120">
        <v>2564.8000000000002</v>
      </c>
      <c r="J14" s="119">
        <v>139</v>
      </c>
      <c r="K14" s="121">
        <v>88.05</v>
      </c>
      <c r="L14" s="122">
        <f t="shared" si="1"/>
        <v>8181.4500000000007</v>
      </c>
      <c r="M14" s="123">
        <f t="shared" si="2"/>
        <v>2764.3</v>
      </c>
      <c r="N14" s="124">
        <f>'[1]5 мес.'!N14+[1]июнь!N14</f>
        <v>2070.85</v>
      </c>
      <c r="O14" s="124">
        <f>'[1]5 мес.'!O14+[1]июнь!O14</f>
        <v>693.45</v>
      </c>
      <c r="P14" s="124">
        <f>'[1]5 мес.'!P14+[1]июнь!P14</f>
        <v>1282.4000000000001</v>
      </c>
      <c r="Q14" s="142">
        <f>'[1]5 мес.'!Q14+[1]июнь!Q14</f>
        <v>69</v>
      </c>
      <c r="R14" s="124">
        <f>'[1]5 мес.'!R14+[1]июнь!R14</f>
        <v>43.709204281060963</v>
      </c>
      <c r="S14" s="122">
        <f t="shared" si="3"/>
        <v>4090.4092042810612</v>
      </c>
      <c r="T14" s="123">
        <f t="shared" si="0"/>
        <v>1123.4701499999999</v>
      </c>
      <c r="U14" s="124">
        <f>'[1]5 мес.'!U14+[1]июнь!U14</f>
        <v>841.62898999999993</v>
      </c>
      <c r="V14" s="124">
        <f>'[1]5 мес.'!V14+[1]июнь!V14</f>
        <v>281.84116</v>
      </c>
      <c r="W14" s="124">
        <f>'[1]5 мес.'!W14+[1]июнь!W14</f>
        <v>1119.35771</v>
      </c>
      <c r="X14" s="125">
        <f>Y14/($K$36/$J$36)</f>
        <v>65.002877236799577</v>
      </c>
      <c r="Y14" s="127">
        <f>'[1]5 мес.'!Y14+[1]июнь!Y14</f>
        <v>41.177160000000001</v>
      </c>
      <c r="Z14" s="128">
        <f t="shared" si="4"/>
        <v>2284.0050200000001</v>
      </c>
      <c r="AA14" s="123">
        <f t="shared" si="5"/>
        <v>1640.8298500000001</v>
      </c>
      <c r="AB14" s="120">
        <f t="shared" si="6"/>
        <v>1229.22101</v>
      </c>
      <c r="AC14" s="120">
        <f t="shared" si="6"/>
        <v>411.60884000000004</v>
      </c>
      <c r="AD14" s="120">
        <f t="shared" si="6"/>
        <v>163.04229000000009</v>
      </c>
      <c r="AE14" s="120">
        <f t="shared" si="7"/>
        <v>2.532044281060962</v>
      </c>
      <c r="AF14" s="129">
        <f t="shared" si="8"/>
        <v>1806.4041842810611</v>
      </c>
      <c r="AG14" s="123">
        <f t="shared" si="9"/>
        <v>1226.0000000000002</v>
      </c>
      <c r="AH14" s="124">
        <f>'[1]5 мес.'!AH14+[1]июнь!AH14</f>
        <v>936.70000000000027</v>
      </c>
      <c r="AI14" s="124">
        <f>'[1]5 мес.'!AI14+[1]июнь!AI14</f>
        <v>289.3</v>
      </c>
      <c r="AJ14" s="124">
        <f>'[1]5 мес.'!AJ14+[1]июнь!AJ14</f>
        <v>1279.8999999999999</v>
      </c>
      <c r="AK14" s="124">
        <f>'[1]5 мес.'!AK14+[1]июнь!AK14</f>
        <v>41.099999999999994</v>
      </c>
      <c r="AL14" s="130">
        <f t="shared" si="10"/>
        <v>2547</v>
      </c>
      <c r="AM14" s="123">
        <f t="shared" si="11"/>
        <v>-102.52985000000035</v>
      </c>
      <c r="AN14" s="131">
        <f t="shared" si="12"/>
        <v>-95.071010000000342</v>
      </c>
      <c r="AO14" s="131">
        <f t="shared" si="12"/>
        <v>-7.4588400000000092</v>
      </c>
      <c r="AP14" s="120">
        <f>W14-AJ14</f>
        <v>-160.54228999999987</v>
      </c>
      <c r="AQ14" s="132">
        <f>Y14-AK14</f>
        <v>7.7160000000006335E-2</v>
      </c>
      <c r="AR14" s="129">
        <f t="shared" si="13"/>
        <v>-262.99498000000023</v>
      </c>
      <c r="AS14" s="133">
        <f t="shared" si="14"/>
        <v>1.0912617482538369</v>
      </c>
      <c r="AT14" s="134">
        <f t="shared" si="14"/>
        <v>1.1129607120591227</v>
      </c>
      <c r="AU14" s="134">
        <f t="shared" si="14"/>
        <v>1.0264646938012887</v>
      </c>
      <c r="AV14" s="135">
        <f>AJ14/W14</f>
        <v>1.1434235799385344</v>
      </c>
      <c r="AW14" s="136">
        <f>AK14/Y14</f>
        <v>0.99812614565938962</v>
      </c>
      <c r="AX14" s="137">
        <f t="shared" si="15"/>
        <v>1.1151464106676963</v>
      </c>
    </row>
    <row r="15" spans="1:50" s="138" customFormat="1" ht="21.75" customHeight="1">
      <c r="A15" s="139">
        <v>6</v>
      </c>
      <c r="B15" s="140" t="s">
        <v>33</v>
      </c>
      <c r="C15" s="141">
        <v>516</v>
      </c>
      <c r="D15" s="116">
        <f t="shared" si="16"/>
        <v>7252.5</v>
      </c>
      <c r="E15" s="117">
        <v>5433.1</v>
      </c>
      <c r="F15" s="118">
        <v>1819.4</v>
      </c>
      <c r="G15" s="119">
        <v>186374</v>
      </c>
      <c r="H15" s="120">
        <v>5342.5</v>
      </c>
      <c r="I15" s="120">
        <v>5342.5</v>
      </c>
      <c r="J15" s="119">
        <v>638</v>
      </c>
      <c r="K15" s="121">
        <v>404.15</v>
      </c>
      <c r="L15" s="122">
        <f t="shared" si="1"/>
        <v>12999.15</v>
      </c>
      <c r="M15" s="123">
        <f t="shared" si="2"/>
        <v>3626.25</v>
      </c>
      <c r="N15" s="124">
        <f>'[1]5 мес.'!N15+[1]июнь!N15</f>
        <v>2716.55</v>
      </c>
      <c r="O15" s="124">
        <f>'[1]5 мес.'!O15+[1]июнь!O15</f>
        <v>909.7</v>
      </c>
      <c r="P15" s="124">
        <f>'[1]5 мес.'!P15+[1]июнь!P15</f>
        <v>2671.25</v>
      </c>
      <c r="Q15" s="142">
        <f>'[1]5 мес.'!Q15+[1]июнь!Q15</f>
        <v>328</v>
      </c>
      <c r="R15" s="124">
        <f>'[1]5 мес.'!R15+[1]июнь!R15</f>
        <v>207.7770870172173</v>
      </c>
      <c r="S15" s="122">
        <f t="shared" si="3"/>
        <v>6505.2770870172171</v>
      </c>
      <c r="T15" s="123">
        <f t="shared" si="0"/>
        <v>5114.1435899999997</v>
      </c>
      <c r="U15" s="124">
        <f>'[1]5 мес.'!U15+[1]июнь!U15</f>
        <v>3831.1733899999999</v>
      </c>
      <c r="V15" s="124">
        <f>'[1]5 мес.'!V15+[1]июнь!V15</f>
        <v>1282.9702000000002</v>
      </c>
      <c r="W15" s="124">
        <f>'[1]5 мес.'!W15+[1]июнь!W15</f>
        <v>2513.4122299999999</v>
      </c>
      <c r="X15" s="125">
        <f t="shared" ref="X15:X33" si="17">Y15/($K$36/$J$36)</f>
        <v>31.003996121411571</v>
      </c>
      <c r="Y15" s="127">
        <f>'[1]5 мес.'!Y15+[1]июнь!Y15</f>
        <v>19.64</v>
      </c>
      <c r="Z15" s="128">
        <f t="shared" si="4"/>
        <v>7647.1958199999999</v>
      </c>
      <c r="AA15" s="123">
        <f t="shared" si="5"/>
        <v>-1487.8935899999999</v>
      </c>
      <c r="AB15" s="120">
        <f t="shared" si="6"/>
        <v>-1114.6233899999997</v>
      </c>
      <c r="AC15" s="120">
        <f t="shared" si="6"/>
        <v>-373.27020000000016</v>
      </c>
      <c r="AD15" s="120">
        <f t="shared" si="6"/>
        <v>157.83777000000009</v>
      </c>
      <c r="AE15" s="120">
        <f t="shared" si="7"/>
        <v>188.13708701721731</v>
      </c>
      <c r="AF15" s="129">
        <f t="shared" si="8"/>
        <v>-1141.9187329827826</v>
      </c>
      <c r="AG15" s="123">
        <f t="shared" si="9"/>
        <v>4388.8</v>
      </c>
      <c r="AH15" s="124">
        <f>'[1]5 мес.'!AH15+[1]июнь!AH15</f>
        <v>3687.3</v>
      </c>
      <c r="AI15" s="124">
        <f>'[1]5 мес.'!AI15+[1]июнь!AI15</f>
        <v>701.5</v>
      </c>
      <c r="AJ15" s="124">
        <f>'[1]5 мес.'!AJ15+[1]июнь!AJ15</f>
        <v>2418.5999999999995</v>
      </c>
      <c r="AK15" s="124">
        <f>'[1]5 мес.'!AK15+[1]июнь!AK15</f>
        <v>105.1</v>
      </c>
      <c r="AL15" s="130">
        <f t="shared" si="10"/>
        <v>6912.5</v>
      </c>
      <c r="AM15" s="123">
        <f t="shared" si="11"/>
        <v>725.34358999999995</v>
      </c>
      <c r="AN15" s="131">
        <f t="shared" si="12"/>
        <v>143.87338999999974</v>
      </c>
      <c r="AO15" s="131">
        <f t="shared" si="12"/>
        <v>581.4702000000002</v>
      </c>
      <c r="AP15" s="120">
        <f t="shared" si="12"/>
        <v>94.812230000000454</v>
      </c>
      <c r="AQ15" s="132">
        <f t="shared" ref="AQ15:AQ35" si="18">Y15-AK15</f>
        <v>-85.46</v>
      </c>
      <c r="AR15" s="129">
        <f t="shared" si="13"/>
        <v>734.69582000000037</v>
      </c>
      <c r="AS15" s="133">
        <f t="shared" si="14"/>
        <v>0.85816909962827237</v>
      </c>
      <c r="AT15" s="134">
        <f t="shared" si="14"/>
        <v>0.96244665136390506</v>
      </c>
      <c r="AU15" s="134">
        <f t="shared" si="14"/>
        <v>0.54677809352080031</v>
      </c>
      <c r="AV15" s="135">
        <f t="shared" si="14"/>
        <v>0.9622774852177749</v>
      </c>
      <c r="AW15" s="136">
        <f>AK15/Y15</f>
        <v>5.3513238289205702</v>
      </c>
      <c r="AX15" s="137">
        <f t="shared" si="15"/>
        <v>0.90392611392550948</v>
      </c>
    </row>
    <row r="16" spans="1:50" s="138" customFormat="1" ht="21.75" customHeight="1">
      <c r="A16" s="139">
        <v>7</v>
      </c>
      <c r="B16" s="140" t="s">
        <v>34</v>
      </c>
      <c r="C16" s="141">
        <v>97</v>
      </c>
      <c r="D16" s="116">
        <f t="shared" si="16"/>
        <v>820</v>
      </c>
      <c r="E16" s="117">
        <v>614.29999999999995</v>
      </c>
      <c r="F16" s="118">
        <v>205.7</v>
      </c>
      <c r="G16" s="119">
        <v>66163</v>
      </c>
      <c r="H16" s="120">
        <v>1925.8</v>
      </c>
      <c r="I16" s="120">
        <v>1925.8</v>
      </c>
      <c r="J16" s="119">
        <v>339</v>
      </c>
      <c r="K16" s="121">
        <v>214.75</v>
      </c>
      <c r="L16" s="122">
        <f t="shared" si="1"/>
        <v>2960.55</v>
      </c>
      <c r="M16" s="123">
        <f t="shared" si="2"/>
        <v>410</v>
      </c>
      <c r="N16" s="124">
        <f>'[1]5 мес.'!N16+[1]июнь!N16</f>
        <v>307.14999999999998</v>
      </c>
      <c r="O16" s="124">
        <f>'[1]5 мес.'!O16+[1]июнь!O16</f>
        <v>102.85</v>
      </c>
      <c r="P16" s="124">
        <f>'[1]5 мес.'!P16+[1]июнь!P16</f>
        <v>962.9</v>
      </c>
      <c r="Q16" s="142">
        <f>'[1]5 мес.'!Q16+[1]июнь!Q16</f>
        <v>159</v>
      </c>
      <c r="R16" s="124">
        <f>'[1]5 мес.'!R16+[1]июнь!R16</f>
        <v>100.72120986505351</v>
      </c>
      <c r="S16" s="122">
        <f t="shared" si="3"/>
        <v>1473.6212098650535</v>
      </c>
      <c r="T16" s="123">
        <f t="shared" si="0"/>
        <v>430.55580999999995</v>
      </c>
      <c r="U16" s="124">
        <f>'[1]5 мес.'!U16+[1]июнь!U16</f>
        <v>322.54368999999997</v>
      </c>
      <c r="V16" s="124">
        <f>'[1]5 мес.'!V16+[1]июнь!V16</f>
        <v>108.01212</v>
      </c>
      <c r="W16" s="124">
        <f>'[1]5 мес.'!W16+[1]июнь!W16</f>
        <v>953.5532300000001</v>
      </c>
      <c r="X16" s="125">
        <f t="shared" si="17"/>
        <v>122.99392607175389</v>
      </c>
      <c r="Y16" s="127">
        <f>'[1]5 мес.'!Y16+[1]июнь!Y16</f>
        <v>77.912559999999999</v>
      </c>
      <c r="Z16" s="128">
        <f t="shared" si="4"/>
        <v>1462.0216</v>
      </c>
      <c r="AA16" s="123">
        <f t="shared" si="5"/>
        <v>-20.555809999999994</v>
      </c>
      <c r="AB16" s="120">
        <f t="shared" si="6"/>
        <v>-15.393689999999992</v>
      </c>
      <c r="AC16" s="120">
        <f t="shared" si="6"/>
        <v>-5.1621200000000016</v>
      </c>
      <c r="AD16" s="120">
        <f t="shared" si="6"/>
        <v>9.3467699999998786</v>
      </c>
      <c r="AE16" s="120">
        <f t="shared" si="7"/>
        <v>22.808649865053511</v>
      </c>
      <c r="AF16" s="129">
        <f t="shared" si="8"/>
        <v>11.599609865053395</v>
      </c>
      <c r="AG16" s="123">
        <f t="shared" si="9"/>
        <v>285.70000000000005</v>
      </c>
      <c r="AH16" s="124">
        <f>'[1]5 мес.'!AH16+[1]июнь!AH16</f>
        <v>216.10000000000002</v>
      </c>
      <c r="AI16" s="124">
        <f>'[1]5 мес.'!AI16+[1]июнь!AI16</f>
        <v>69.599999999999994</v>
      </c>
      <c r="AJ16" s="124">
        <f>'[1]5 мес.'!AJ16+[1]июнь!AJ16</f>
        <v>917.80000000000007</v>
      </c>
      <c r="AK16" s="124">
        <f>'[1]5 мес.'!AK16+[1]июнь!AK16</f>
        <v>61.400000000000006</v>
      </c>
      <c r="AL16" s="130">
        <f t="shared" si="10"/>
        <v>1264.9000000000001</v>
      </c>
      <c r="AM16" s="123">
        <f t="shared" si="11"/>
        <v>144.85580999999996</v>
      </c>
      <c r="AN16" s="131">
        <f t="shared" si="12"/>
        <v>106.44368999999995</v>
      </c>
      <c r="AO16" s="131">
        <f t="shared" si="12"/>
        <v>38.412120000000002</v>
      </c>
      <c r="AP16" s="120">
        <f t="shared" si="12"/>
        <v>35.75323000000003</v>
      </c>
      <c r="AQ16" s="132">
        <f t="shared" si="18"/>
        <v>16.512559999999993</v>
      </c>
      <c r="AR16" s="129">
        <f t="shared" si="13"/>
        <v>197.1216</v>
      </c>
      <c r="AS16" s="133">
        <f t="shared" si="14"/>
        <v>0.66356089817949515</v>
      </c>
      <c r="AT16" s="134">
        <f t="shared" si="14"/>
        <v>0.66998675435256549</v>
      </c>
      <c r="AU16" s="134">
        <f t="shared" si="14"/>
        <v>0.64437213157190132</v>
      </c>
      <c r="AV16" s="135">
        <f t="shared" si="14"/>
        <v>0.96250526045619911</v>
      </c>
      <c r="AW16" s="136">
        <f>AK16/Y16</f>
        <v>0.7880629259261922</v>
      </c>
      <c r="AX16" s="137">
        <f t="shared" si="15"/>
        <v>0.86517189622916657</v>
      </c>
    </row>
    <row r="17" spans="1:50" s="138" customFormat="1" ht="21.75" customHeight="1">
      <c r="A17" s="139">
        <v>8</v>
      </c>
      <c r="B17" s="143" t="s">
        <v>35</v>
      </c>
      <c r="C17" s="141">
        <v>93</v>
      </c>
      <c r="D17" s="116">
        <f t="shared" si="16"/>
        <v>2086.9</v>
      </c>
      <c r="E17" s="117">
        <v>1563.4</v>
      </c>
      <c r="F17" s="118">
        <v>523.5</v>
      </c>
      <c r="G17" s="119">
        <v>18812</v>
      </c>
      <c r="H17" s="120">
        <v>554.4</v>
      </c>
      <c r="I17" s="120">
        <v>554.4</v>
      </c>
      <c r="J17" s="119"/>
      <c r="K17" s="121"/>
      <c r="L17" s="122">
        <f t="shared" si="1"/>
        <v>2641.3</v>
      </c>
      <c r="M17" s="123">
        <f t="shared" si="2"/>
        <v>1043.4499999999998</v>
      </c>
      <c r="N17" s="124">
        <f>'[1]5 мес.'!N17+[1]июнь!N17</f>
        <v>781.69999999999993</v>
      </c>
      <c r="O17" s="124">
        <f>'[1]5 мес.'!O17+[1]июнь!O17</f>
        <v>261.75</v>
      </c>
      <c r="P17" s="124">
        <f>'[1]5 мес.'!P17+[1]июнь!P17</f>
        <v>277.2</v>
      </c>
      <c r="Q17" s="142">
        <f>'[1]5 мес.'!Q17+[1]июнь!Q17</f>
        <v>0</v>
      </c>
      <c r="R17" s="124">
        <f>'[1]5 мес.'!R17+[1]июнь!R17</f>
        <v>0</v>
      </c>
      <c r="S17" s="122">
        <f t="shared" si="3"/>
        <v>1320.6499999999999</v>
      </c>
      <c r="T17" s="123">
        <f t="shared" si="0"/>
        <v>1211.7592100000002</v>
      </c>
      <c r="U17" s="124">
        <f>'[1]5 мес.'!U17+[1]июнь!U17</f>
        <v>907.76926000000003</v>
      </c>
      <c r="V17" s="124">
        <f>'[1]5 мес.'!V17+[1]июнь!V17</f>
        <v>303.98995000000002</v>
      </c>
      <c r="W17" s="124">
        <f>'[1]5 мес.'!W17+[1]июнь!W17</f>
        <v>229.54207</v>
      </c>
      <c r="X17" s="125">
        <f t="shared" si="17"/>
        <v>0</v>
      </c>
      <c r="Y17" s="127">
        <f>'[1]5 мес.'!Y17+[1]июнь!Y17</f>
        <v>0</v>
      </c>
      <c r="Z17" s="128">
        <f t="shared" si="4"/>
        <v>1441.3012800000001</v>
      </c>
      <c r="AA17" s="123">
        <f t="shared" si="5"/>
        <v>-168.30921000000012</v>
      </c>
      <c r="AB17" s="120">
        <f t="shared" si="6"/>
        <v>-126.0692600000001</v>
      </c>
      <c r="AC17" s="120">
        <f t="shared" si="6"/>
        <v>-42.239950000000022</v>
      </c>
      <c r="AD17" s="120">
        <f t="shared" si="6"/>
        <v>47.657929999999993</v>
      </c>
      <c r="AE17" s="120">
        <f t="shared" si="7"/>
        <v>0</v>
      </c>
      <c r="AF17" s="129">
        <f t="shared" si="8"/>
        <v>-120.65128000000013</v>
      </c>
      <c r="AG17" s="123">
        <f t="shared" si="9"/>
        <v>1075.9000000000001</v>
      </c>
      <c r="AH17" s="124">
        <f>'[1]5 мес.'!AH17+[1]июнь!AH17</f>
        <v>825.7</v>
      </c>
      <c r="AI17" s="124">
        <f>'[1]5 мес.'!AI17+[1]июнь!AI17</f>
        <v>250.20000000000002</v>
      </c>
      <c r="AJ17" s="124">
        <f>'[1]5 мес.'!AJ17+[1]июнь!AJ17</f>
        <v>199.20000000000002</v>
      </c>
      <c r="AK17" s="124">
        <f>'[1]5 мес.'!AK17+[1]июнь!AK17</f>
        <v>0</v>
      </c>
      <c r="AL17" s="130">
        <f t="shared" si="10"/>
        <v>1275.1000000000001</v>
      </c>
      <c r="AM17" s="123">
        <f t="shared" si="11"/>
        <v>135.85920999999999</v>
      </c>
      <c r="AN17" s="131">
        <f t="shared" si="12"/>
        <v>82.069259999999986</v>
      </c>
      <c r="AO17" s="131">
        <f t="shared" si="12"/>
        <v>53.789950000000005</v>
      </c>
      <c r="AP17" s="120">
        <f t="shared" si="12"/>
        <v>30.342069999999978</v>
      </c>
      <c r="AQ17" s="132">
        <f t="shared" si="18"/>
        <v>0</v>
      </c>
      <c r="AR17" s="129">
        <f t="shared" si="13"/>
        <v>166.20127999999997</v>
      </c>
      <c r="AS17" s="133">
        <f t="shared" si="14"/>
        <v>0.88788266771250701</v>
      </c>
      <c r="AT17" s="134">
        <f t="shared" si="14"/>
        <v>0.90959237813362392</v>
      </c>
      <c r="AU17" s="134">
        <f t="shared" si="14"/>
        <v>0.82305352528924069</v>
      </c>
      <c r="AV17" s="135">
        <f t="shared" si="14"/>
        <v>0.86781477574023802</v>
      </c>
      <c r="AW17" s="136"/>
      <c r="AX17" s="137">
        <f t="shared" si="15"/>
        <v>0.88468664927571561</v>
      </c>
    </row>
    <row r="18" spans="1:50" s="138" customFormat="1" ht="21.75" customHeight="1">
      <c r="A18" s="139">
        <v>9</v>
      </c>
      <c r="B18" s="140" t="s">
        <v>36</v>
      </c>
      <c r="C18" s="141">
        <v>315</v>
      </c>
      <c r="D18" s="116">
        <f t="shared" si="16"/>
        <v>4356.8999999999996</v>
      </c>
      <c r="E18" s="117">
        <v>3263.9</v>
      </c>
      <c r="F18" s="118">
        <v>1093</v>
      </c>
      <c r="G18" s="119">
        <v>53124</v>
      </c>
      <c r="H18" s="120">
        <v>1425.4</v>
      </c>
      <c r="I18" s="120">
        <v>1425.4</v>
      </c>
      <c r="J18" s="119">
        <v>115</v>
      </c>
      <c r="K18" s="121">
        <v>72.849999999999994</v>
      </c>
      <c r="L18" s="122">
        <f t="shared" si="1"/>
        <v>5855.15</v>
      </c>
      <c r="M18" s="123">
        <f t="shared" si="2"/>
        <v>2178.4500000000003</v>
      </c>
      <c r="N18" s="124">
        <f>'[1]5 мес.'!N18+[1]июнь!N18</f>
        <v>1631.9500000000003</v>
      </c>
      <c r="O18" s="124">
        <f>'[1]5 мес.'!O18+[1]июнь!O18</f>
        <v>546.5</v>
      </c>
      <c r="P18" s="124">
        <f>'[1]5 мес.'!P18+[1]июнь!P18</f>
        <v>712.7</v>
      </c>
      <c r="Q18" s="142">
        <f>'[1]5 мес.'!Q18+[1]июнь!Q18</f>
        <v>55</v>
      </c>
      <c r="R18" s="124">
        <f>'[1]5 мес.'!R18+[1]июнь!R18</f>
        <v>34.840670079106566</v>
      </c>
      <c r="S18" s="122">
        <f t="shared" si="3"/>
        <v>2925.9906700791071</v>
      </c>
      <c r="T18" s="123">
        <f t="shared" si="0"/>
        <v>1587.2475700000002</v>
      </c>
      <c r="U18" s="124">
        <f>'[1]5 мес.'!U18+[1]июнь!U18</f>
        <v>1189.0592900000001</v>
      </c>
      <c r="V18" s="124">
        <f>'[1]5 мес.'!V18+[1]июнь!V18</f>
        <v>398.18828000000002</v>
      </c>
      <c r="W18" s="124">
        <f>'[1]5 мес.'!W18+[1]июнь!W18</f>
        <v>634.65505999999993</v>
      </c>
      <c r="X18" s="125">
        <f t="shared" si="17"/>
        <v>54.998942203155764</v>
      </c>
      <c r="Y18" s="127">
        <f>'[1]5 мес.'!Y18+[1]июнь!Y18</f>
        <v>34.840000000000003</v>
      </c>
      <c r="Z18" s="128">
        <f t="shared" si="4"/>
        <v>2256.7426300000002</v>
      </c>
      <c r="AA18" s="123">
        <f t="shared" si="5"/>
        <v>591.20243000000005</v>
      </c>
      <c r="AB18" s="120">
        <f t="shared" si="6"/>
        <v>442.89071000000013</v>
      </c>
      <c r="AC18" s="120">
        <f t="shared" si="6"/>
        <v>148.31171999999998</v>
      </c>
      <c r="AD18" s="120">
        <f t="shared" si="6"/>
        <v>78.044940000000111</v>
      </c>
      <c r="AE18" s="120">
        <f t="shared" si="7"/>
        <v>6.7007910656258218E-4</v>
      </c>
      <c r="AF18" s="129">
        <f t="shared" si="8"/>
        <v>669.24804007910677</v>
      </c>
      <c r="AG18" s="123">
        <f t="shared" si="9"/>
        <v>1639.0999999999997</v>
      </c>
      <c r="AH18" s="124">
        <f>'[1]5 мес.'!AH18+[1]июнь!AH18</f>
        <v>1238.2999999999997</v>
      </c>
      <c r="AI18" s="124">
        <f>'[1]5 мес.'!AI18+[1]июнь!AI18</f>
        <v>400.79999999999995</v>
      </c>
      <c r="AJ18" s="124">
        <f>'[1]5 мес.'!AJ18+[1]июнь!AJ18</f>
        <v>591.59999999999991</v>
      </c>
      <c r="AK18" s="124">
        <f>'[1]5 мес.'!AK18+[1]июнь!AK18</f>
        <v>34.399999999999991</v>
      </c>
      <c r="AL18" s="130">
        <f t="shared" si="10"/>
        <v>2265.1</v>
      </c>
      <c r="AM18" s="123">
        <f t="shared" si="11"/>
        <v>-51.852429999999515</v>
      </c>
      <c r="AN18" s="131">
        <f t="shared" si="12"/>
        <v>-49.240709999999581</v>
      </c>
      <c r="AO18" s="131">
        <f t="shared" si="12"/>
        <v>-2.6117199999999343</v>
      </c>
      <c r="AP18" s="120">
        <f t="shared" si="12"/>
        <v>43.055060000000026</v>
      </c>
      <c r="AQ18" s="132">
        <f t="shared" si="18"/>
        <v>0.44000000000001194</v>
      </c>
      <c r="AR18" s="129">
        <f t="shared" si="13"/>
        <v>-8.3573699999994773</v>
      </c>
      <c r="AS18" s="133">
        <f t="shared" si="14"/>
        <v>1.0326681426262945</v>
      </c>
      <c r="AT18" s="134">
        <f t="shared" si="14"/>
        <v>1.0414114841994124</v>
      </c>
      <c r="AU18" s="134">
        <f t="shared" si="14"/>
        <v>1.0065590077136373</v>
      </c>
      <c r="AV18" s="135">
        <f t="shared" si="14"/>
        <v>0.93215990431085505</v>
      </c>
      <c r="AW18" s="136">
        <f>AK18/Y18</f>
        <v>0.98737083811710646</v>
      </c>
      <c r="AX18" s="137">
        <f t="shared" si="15"/>
        <v>1.0037032889302047</v>
      </c>
    </row>
    <row r="19" spans="1:50" s="138" customFormat="1" ht="21.75" customHeight="1">
      <c r="A19" s="139">
        <v>10</v>
      </c>
      <c r="B19" s="140" t="s">
        <v>37</v>
      </c>
      <c r="C19" s="141">
        <v>207</v>
      </c>
      <c r="D19" s="116">
        <f t="shared" si="16"/>
        <v>1370.7</v>
      </c>
      <c r="E19" s="117">
        <v>1026.9000000000001</v>
      </c>
      <c r="F19" s="118">
        <v>343.8</v>
      </c>
      <c r="G19" s="119">
        <v>93510</v>
      </c>
      <c r="H19" s="120">
        <v>2655.2</v>
      </c>
      <c r="I19" s="120">
        <v>2655.2</v>
      </c>
      <c r="J19" s="119">
        <v>188</v>
      </c>
      <c r="K19" s="121">
        <v>119.09</v>
      </c>
      <c r="L19" s="122">
        <f t="shared" si="1"/>
        <v>4144.99</v>
      </c>
      <c r="M19" s="123">
        <f t="shared" si="2"/>
        <v>685.35</v>
      </c>
      <c r="N19" s="124">
        <f>'[1]5 мес.'!N19+[1]июнь!N19</f>
        <v>513.45000000000005</v>
      </c>
      <c r="O19" s="124">
        <f>'[1]5 мес.'!O19+[1]июнь!O19</f>
        <v>171.9</v>
      </c>
      <c r="P19" s="124">
        <f>'[1]5 мес.'!P19+[1]июнь!P19</f>
        <v>1327.6</v>
      </c>
      <c r="Q19" s="142">
        <f>'[1]5 мес.'!Q19+[1]июнь!Q19</f>
        <v>93</v>
      </c>
      <c r="R19" s="124">
        <f>'[1]5 мес.'!R19+[1]июнь!R19</f>
        <v>58.912405770125631</v>
      </c>
      <c r="S19" s="122">
        <f t="shared" si="3"/>
        <v>2071.8624057701254</v>
      </c>
      <c r="T19" s="123">
        <f t="shared" si="0"/>
        <v>816.31439999999998</v>
      </c>
      <c r="U19" s="124">
        <f>'[1]5 мес.'!U19+[1]июнь!U19</f>
        <v>611.52796999999998</v>
      </c>
      <c r="V19" s="124">
        <f>'[1]5 мес.'!V19+[1]июнь!V19</f>
        <v>204.78643</v>
      </c>
      <c r="W19" s="124">
        <f>'[1]5 мес.'!W19+[1]июнь!W19</f>
        <v>1120.72523</v>
      </c>
      <c r="X19" s="125">
        <f t="shared" si="17"/>
        <v>15.995031058090676</v>
      </c>
      <c r="Y19" s="127">
        <f>'[1]5 мес.'!Y19+[1]июнь!Y19</f>
        <v>10.13232</v>
      </c>
      <c r="Z19" s="128">
        <f t="shared" si="4"/>
        <v>1947.1719499999999</v>
      </c>
      <c r="AA19" s="123">
        <f t="shared" si="5"/>
        <v>-130.96439999999993</v>
      </c>
      <c r="AB19" s="120">
        <f t="shared" si="6"/>
        <v>-98.077969999999937</v>
      </c>
      <c r="AC19" s="120">
        <f t="shared" si="6"/>
        <v>-32.88642999999999</v>
      </c>
      <c r="AD19" s="120">
        <f t="shared" si="6"/>
        <v>206.8747699999999</v>
      </c>
      <c r="AE19" s="120">
        <f t="shared" si="7"/>
        <v>48.780085770125631</v>
      </c>
      <c r="AF19" s="129">
        <f t="shared" si="8"/>
        <v>124.6904557701256</v>
      </c>
      <c r="AG19" s="123">
        <f t="shared" si="9"/>
        <v>636.79999999999995</v>
      </c>
      <c r="AH19" s="124">
        <f>'[1]5 мес.'!AH19+[1]июнь!AH19</f>
        <v>482.3</v>
      </c>
      <c r="AI19" s="124">
        <f>'[1]5 мес.'!AI19+[1]июнь!AI19</f>
        <v>154.5</v>
      </c>
      <c r="AJ19" s="124">
        <f>'[1]5 мес.'!AJ19+[1]июнь!AJ19</f>
        <v>948.10000000000014</v>
      </c>
      <c r="AK19" s="124">
        <f>'[1]5 мес.'!AK19+[1]июнь!AK19</f>
        <v>60</v>
      </c>
      <c r="AL19" s="130">
        <f t="shared" si="10"/>
        <v>1644.9</v>
      </c>
      <c r="AM19" s="123">
        <f t="shared" si="11"/>
        <v>179.51439999999997</v>
      </c>
      <c r="AN19" s="131">
        <f t="shared" si="12"/>
        <v>129.22796999999997</v>
      </c>
      <c r="AO19" s="131">
        <f t="shared" si="12"/>
        <v>50.286429999999996</v>
      </c>
      <c r="AP19" s="120">
        <f t="shared" si="12"/>
        <v>172.62522999999987</v>
      </c>
      <c r="AQ19" s="132">
        <f t="shared" si="18"/>
        <v>-49.86768</v>
      </c>
      <c r="AR19" s="129">
        <f t="shared" si="13"/>
        <v>302.27194999999983</v>
      </c>
      <c r="AS19" s="133">
        <f t="shared" si="14"/>
        <v>0.7800915921610595</v>
      </c>
      <c r="AT19" s="134">
        <f t="shared" si="14"/>
        <v>0.78868019724428962</v>
      </c>
      <c r="AU19" s="134">
        <f t="shared" si="14"/>
        <v>0.75444452056710987</v>
      </c>
      <c r="AV19" s="135">
        <f t="shared" si="14"/>
        <v>0.84597006886335568</v>
      </c>
      <c r="AW19" s="136">
        <f>AK19/Y19</f>
        <v>5.921644796058553</v>
      </c>
      <c r="AX19" s="137">
        <f t="shared" si="15"/>
        <v>0.84476360703532127</v>
      </c>
    </row>
    <row r="20" spans="1:50" s="138" customFormat="1" ht="21.75" customHeight="1">
      <c r="A20" s="139">
        <v>11</v>
      </c>
      <c r="B20" s="144" t="s">
        <v>38</v>
      </c>
      <c r="C20" s="145"/>
      <c r="D20" s="116"/>
      <c r="E20" s="146"/>
      <c r="F20" s="147"/>
      <c r="G20" s="148">
        <v>132878</v>
      </c>
      <c r="H20" s="149">
        <v>3711.8</v>
      </c>
      <c r="I20" s="149">
        <v>3711.8</v>
      </c>
      <c r="J20" s="148">
        <v>353</v>
      </c>
      <c r="K20" s="150">
        <v>223.61</v>
      </c>
      <c r="L20" s="122">
        <f t="shared" si="1"/>
        <v>3935.4100000000003</v>
      </c>
      <c r="M20" s="123"/>
      <c r="N20" s="124">
        <f>'[1]5 мес.'!N20+[1]июнь!N20</f>
        <v>0</v>
      </c>
      <c r="O20" s="124">
        <f>'[1]5 мес.'!O20+[1]июнь!O20</f>
        <v>0</v>
      </c>
      <c r="P20" s="124">
        <f>'[1]5 мес.'!P20+[1]июнь!P20</f>
        <v>1855.8999999999999</v>
      </c>
      <c r="Q20" s="142">
        <f>'[1]5 мес.'!Q20+[1]июнь!Q20</f>
        <v>173</v>
      </c>
      <c r="R20" s="124">
        <f>'[1]5 мес.'!R20+[1]июнь!R20</f>
        <v>109.5897440670079</v>
      </c>
      <c r="S20" s="122">
        <f t="shared" si="3"/>
        <v>1965.4897440670077</v>
      </c>
      <c r="T20" s="123">
        <f t="shared" si="0"/>
        <v>0</v>
      </c>
      <c r="U20" s="124">
        <f>'[1]5 мес.'!U20+[1]июнь!U20</f>
        <v>0</v>
      </c>
      <c r="V20" s="124">
        <f>'[1]5 мес.'!V20+[1]июнь!V20</f>
        <v>0</v>
      </c>
      <c r="W20" s="124">
        <f>'[1]5 мес.'!W20+[1]июнь!W20</f>
        <v>1181.7948799999999</v>
      </c>
      <c r="X20" s="125">
        <f t="shared" si="17"/>
        <v>92.007184210912939</v>
      </c>
      <c r="Y20" s="127">
        <f>'[1]5 мес.'!Y20+[1]июнь!Y20</f>
        <v>58.28349</v>
      </c>
      <c r="Z20" s="128">
        <f t="shared" si="4"/>
        <v>1240.0783699999999</v>
      </c>
      <c r="AA20" s="123"/>
      <c r="AB20" s="120"/>
      <c r="AC20" s="120"/>
      <c r="AD20" s="120">
        <f t="shared" si="6"/>
        <v>674.10511999999994</v>
      </c>
      <c r="AE20" s="120">
        <f t="shared" si="7"/>
        <v>51.306254067007899</v>
      </c>
      <c r="AF20" s="129">
        <f t="shared" si="8"/>
        <v>725.41137406700784</v>
      </c>
      <c r="AG20" s="123"/>
      <c r="AH20" s="121"/>
      <c r="AI20" s="124"/>
      <c r="AJ20" s="124">
        <f>'[1]5 мес.'!AJ20+[1]июнь!AJ20</f>
        <v>1117.5999999999999</v>
      </c>
      <c r="AK20" s="124">
        <f>'[1]5 мес.'!AK20+[1]июнь!AK20</f>
        <v>104</v>
      </c>
      <c r="AL20" s="130">
        <f t="shared" si="10"/>
        <v>1221.5999999999999</v>
      </c>
      <c r="AM20" s="123"/>
      <c r="AN20" s="131"/>
      <c r="AO20" s="131"/>
      <c r="AP20" s="120">
        <f t="shared" si="12"/>
        <v>64.194880000000012</v>
      </c>
      <c r="AQ20" s="132">
        <f t="shared" si="18"/>
        <v>-45.71651</v>
      </c>
      <c r="AR20" s="129">
        <f t="shared" si="13"/>
        <v>18.478370000000012</v>
      </c>
      <c r="AS20" s="133"/>
      <c r="AT20" s="134"/>
      <c r="AU20" s="134"/>
      <c r="AV20" s="135">
        <f t="shared" si="14"/>
        <v>0.94568018436498891</v>
      </c>
      <c r="AW20" s="136">
        <f>AK20/Y20</f>
        <v>1.7843818206493811</v>
      </c>
      <c r="AX20" s="137">
        <f t="shared" si="15"/>
        <v>0.98509903047498515</v>
      </c>
    </row>
    <row r="21" spans="1:50" s="138" customFormat="1" ht="21.75" customHeight="1">
      <c r="A21" s="139">
        <v>12</v>
      </c>
      <c r="B21" s="151" t="s">
        <v>39</v>
      </c>
      <c r="C21" s="141"/>
      <c r="D21" s="116"/>
      <c r="E21" s="117"/>
      <c r="F21" s="118"/>
      <c r="G21" s="119">
        <v>7299</v>
      </c>
      <c r="H21" s="120">
        <v>210.6</v>
      </c>
      <c r="I21" s="120">
        <v>210.6</v>
      </c>
      <c r="J21" s="119"/>
      <c r="K21" s="121"/>
      <c r="L21" s="122">
        <f t="shared" si="1"/>
        <v>210.6</v>
      </c>
      <c r="M21" s="123"/>
      <c r="N21" s="124">
        <f>'[1]5 мес.'!N21+[1]июнь!N21</f>
        <v>0</v>
      </c>
      <c r="O21" s="124">
        <f>'[1]5 мес.'!O21+[1]июнь!O21</f>
        <v>0</v>
      </c>
      <c r="P21" s="124">
        <f>'[1]5 мес.'!P21+[1]июнь!P21</f>
        <v>105.3</v>
      </c>
      <c r="Q21" s="142">
        <f>'[1]5 мес.'!Q21+[1]июнь!Q21</f>
        <v>0</v>
      </c>
      <c r="R21" s="124">
        <f>'[1]5 мес.'!R21+[1]июнь!R21</f>
        <v>0</v>
      </c>
      <c r="S21" s="122">
        <f t="shared" si="3"/>
        <v>105.3</v>
      </c>
      <c r="T21" s="123">
        <f t="shared" si="0"/>
        <v>0</v>
      </c>
      <c r="U21" s="124">
        <f>'[1]5 мес.'!U21+[1]июнь!U21</f>
        <v>0</v>
      </c>
      <c r="V21" s="124">
        <f>'[1]5 мес.'!V21+[1]июнь!V21</f>
        <v>0</v>
      </c>
      <c r="W21" s="124">
        <f>'[1]5 мес.'!W21+[1]июнь!W21</f>
        <v>110.15111</v>
      </c>
      <c r="X21" s="125">
        <f t="shared" si="17"/>
        <v>0</v>
      </c>
      <c r="Y21" s="127">
        <f>'[1]5 мес.'!Y21+[1]июнь!Y21</f>
        <v>0</v>
      </c>
      <c r="Z21" s="128">
        <f t="shared" si="4"/>
        <v>110.15111</v>
      </c>
      <c r="AA21" s="123"/>
      <c r="AB21" s="120"/>
      <c r="AC21" s="120"/>
      <c r="AD21" s="120">
        <f t="shared" si="6"/>
        <v>-4.8511100000000056</v>
      </c>
      <c r="AE21" s="120">
        <f t="shared" si="7"/>
        <v>0</v>
      </c>
      <c r="AF21" s="129">
        <f t="shared" si="8"/>
        <v>-4.8511100000000056</v>
      </c>
      <c r="AG21" s="123"/>
      <c r="AH21" s="152"/>
      <c r="AI21" s="124"/>
      <c r="AJ21" s="124">
        <f>'[1]5 мес.'!AJ21+[1]июнь!AJ21</f>
        <v>105.1</v>
      </c>
      <c r="AK21" s="124">
        <f>'[1]5 мес.'!AK21+[1]июнь!AK21</f>
        <v>0</v>
      </c>
      <c r="AL21" s="130">
        <f t="shared" si="10"/>
        <v>105.1</v>
      </c>
      <c r="AM21" s="123"/>
      <c r="AN21" s="131"/>
      <c r="AO21" s="131"/>
      <c r="AP21" s="120">
        <f t="shared" si="12"/>
        <v>5.0511100000000084</v>
      </c>
      <c r="AQ21" s="132">
        <f t="shared" si="18"/>
        <v>0</v>
      </c>
      <c r="AR21" s="129">
        <f t="shared" si="13"/>
        <v>5.0511100000000084</v>
      </c>
      <c r="AS21" s="133"/>
      <c r="AT21" s="134"/>
      <c r="AU21" s="134"/>
      <c r="AV21" s="135">
        <f t="shared" si="14"/>
        <v>0.9541438120777902</v>
      </c>
      <c r="AW21" s="136"/>
      <c r="AX21" s="137">
        <f t="shared" si="15"/>
        <v>0.9541438120777902</v>
      </c>
    </row>
    <row r="22" spans="1:50" s="138" customFormat="1" ht="21.75" customHeight="1">
      <c r="A22" s="139">
        <v>13</v>
      </c>
      <c r="B22" s="143" t="s">
        <v>40</v>
      </c>
      <c r="C22" s="141">
        <v>251</v>
      </c>
      <c r="D22" s="116">
        <f t="shared" si="16"/>
        <v>4071.6</v>
      </c>
      <c r="E22" s="117">
        <v>3050.2</v>
      </c>
      <c r="F22" s="118">
        <v>1021.4</v>
      </c>
      <c r="G22" s="119">
        <v>91609</v>
      </c>
      <c r="H22" s="120">
        <v>2464.3000000000002</v>
      </c>
      <c r="I22" s="120">
        <v>2464.3000000000002</v>
      </c>
      <c r="J22" s="119">
        <v>364</v>
      </c>
      <c r="K22" s="121">
        <v>230.58</v>
      </c>
      <c r="L22" s="122">
        <f t="shared" si="1"/>
        <v>6766.48</v>
      </c>
      <c r="M22" s="123">
        <f t="shared" si="2"/>
        <v>2035.8</v>
      </c>
      <c r="N22" s="124">
        <f>'[1]5 мес.'!N22+[1]июнь!N22</f>
        <v>1525.1</v>
      </c>
      <c r="O22" s="124">
        <f>'[1]5 мес.'!O22+[1]июнь!O22</f>
        <v>510.7</v>
      </c>
      <c r="P22" s="124">
        <f>'[1]5 мес.'!P22+[1]июнь!P22</f>
        <v>1232.1500000000001</v>
      </c>
      <c r="Q22" s="142">
        <f>'[1]5 мес.'!Q22+[1]июнь!Q22</f>
        <v>179</v>
      </c>
      <c r="R22" s="124">
        <f>'[1]5 мес.'!R22+[1]июнь!R22</f>
        <v>113.39054443927407</v>
      </c>
      <c r="S22" s="122">
        <f t="shared" si="3"/>
        <v>3381.3405444392738</v>
      </c>
      <c r="T22" s="123">
        <f t="shared" si="0"/>
        <v>1919.6483399999997</v>
      </c>
      <c r="U22" s="124">
        <f>'[1]5 мес.'!U22+[1]июнь!U22</f>
        <v>1438.0724999999998</v>
      </c>
      <c r="V22" s="124">
        <f>'[1]5 мес.'!V22+[1]июнь!V22</f>
        <v>481.57584000000003</v>
      </c>
      <c r="W22" s="124">
        <f>'[1]5 мес.'!W22+[1]июнь!W22</f>
        <v>970.49501000000009</v>
      </c>
      <c r="X22" s="125">
        <f t="shared" si="17"/>
        <v>179.00360802015692</v>
      </c>
      <c r="Y22" s="127">
        <f>'[1]5 мес.'!Y22+[1]июнь!Y22</f>
        <v>113.39283</v>
      </c>
      <c r="Z22" s="128">
        <f t="shared" si="4"/>
        <v>3003.5361800000001</v>
      </c>
      <c r="AA22" s="123">
        <f t="shared" si="5"/>
        <v>116.15166000000011</v>
      </c>
      <c r="AB22" s="120">
        <f t="shared" ref="AB22:AC25" si="19">N22-U22</f>
        <v>87.027500000000146</v>
      </c>
      <c r="AC22" s="120">
        <f t="shared" si="19"/>
        <v>29.124159999999961</v>
      </c>
      <c r="AD22" s="120">
        <f t="shared" si="6"/>
        <v>261.65499</v>
      </c>
      <c r="AE22" s="120">
        <f t="shared" si="7"/>
        <v>-2.2855607259373301E-3</v>
      </c>
      <c r="AF22" s="129">
        <f t="shared" si="8"/>
        <v>377.8043644392742</v>
      </c>
      <c r="AG22" s="123">
        <f t="shared" si="9"/>
        <v>1744.7</v>
      </c>
      <c r="AH22" s="124">
        <f>'[1]5 мес.'!AH22+[1]июнь!AH22</f>
        <v>1327.3000000000002</v>
      </c>
      <c r="AI22" s="124">
        <f>'[1]5 мес.'!AI22+[1]июнь!AI22</f>
        <v>417.39999999999992</v>
      </c>
      <c r="AJ22" s="124">
        <f>'[1]5 мес.'!AJ22+[1]июнь!AJ22</f>
        <v>904.39999999999986</v>
      </c>
      <c r="AK22" s="124">
        <f>'[1]5 мес.'!AK22+[1]июнь!AK22</f>
        <v>73</v>
      </c>
      <c r="AL22" s="130">
        <f t="shared" si="10"/>
        <v>2722.1</v>
      </c>
      <c r="AM22" s="123">
        <f t="shared" si="11"/>
        <v>174.94833999999969</v>
      </c>
      <c r="AN22" s="131">
        <f t="shared" ref="AN22:AO25" si="20">U22-AH22</f>
        <v>110.77249999999958</v>
      </c>
      <c r="AO22" s="131">
        <f t="shared" si="20"/>
        <v>64.175840000000107</v>
      </c>
      <c r="AP22" s="120">
        <f t="shared" si="12"/>
        <v>66.095010000000229</v>
      </c>
      <c r="AQ22" s="132">
        <f t="shared" si="18"/>
        <v>40.392830000000004</v>
      </c>
      <c r="AR22" s="129">
        <f t="shared" si="13"/>
        <v>281.43617999999992</v>
      </c>
      <c r="AS22" s="133">
        <f t="shared" ref="AS22:AT25" si="21">AG22/T22</f>
        <v>0.90886438085842347</v>
      </c>
      <c r="AT22" s="134">
        <f t="shared" si="21"/>
        <v>0.92297154698389716</v>
      </c>
      <c r="AU22" s="134">
        <f t="shared" si="14"/>
        <v>0.86673783302750385</v>
      </c>
      <c r="AV22" s="135">
        <f t="shared" si="14"/>
        <v>0.93189556945789942</v>
      </c>
      <c r="AW22" s="136">
        <f>AK22/Y22</f>
        <v>0.64377968166064814</v>
      </c>
      <c r="AX22" s="137">
        <f t="shared" si="15"/>
        <v>0.90629838858808087</v>
      </c>
    </row>
    <row r="23" spans="1:50" s="138" customFormat="1" ht="21.75" customHeight="1">
      <c r="A23" s="139">
        <v>14</v>
      </c>
      <c r="B23" s="140" t="s">
        <v>41</v>
      </c>
      <c r="C23" s="141">
        <v>190</v>
      </c>
      <c r="D23" s="116">
        <f t="shared" si="16"/>
        <v>3054.5</v>
      </c>
      <c r="E23" s="117">
        <v>2288.1999999999998</v>
      </c>
      <c r="F23" s="118">
        <v>766.3</v>
      </c>
      <c r="G23" s="119">
        <v>96474</v>
      </c>
      <c r="H23" s="120">
        <v>2691.2</v>
      </c>
      <c r="I23" s="120">
        <v>2691.2</v>
      </c>
      <c r="J23" s="119">
        <v>320</v>
      </c>
      <c r="K23" s="121">
        <v>202.71</v>
      </c>
      <c r="L23" s="122">
        <f t="shared" si="1"/>
        <v>5948.41</v>
      </c>
      <c r="M23" s="123">
        <f t="shared" si="2"/>
        <v>1527.25</v>
      </c>
      <c r="N23" s="124">
        <f>'[1]5 мес.'!N23+[1]июнь!N23</f>
        <v>1144.0999999999999</v>
      </c>
      <c r="O23" s="124">
        <f>'[1]5 мес.'!O23+[1]июнь!O23</f>
        <v>383.15</v>
      </c>
      <c r="P23" s="124">
        <f>'[1]5 мес.'!P23+[1]июнь!P23</f>
        <v>1345.6</v>
      </c>
      <c r="Q23" s="142">
        <f>'[1]5 мес.'!Q23+[1]июнь!Q23</f>
        <v>160</v>
      </c>
      <c r="R23" s="124">
        <f>'[1]5 мес.'!R23+[1]июнь!R23</f>
        <v>101.35467659376454</v>
      </c>
      <c r="S23" s="122">
        <f t="shared" si="3"/>
        <v>2974.2046765937644</v>
      </c>
      <c r="T23" s="123">
        <f t="shared" si="0"/>
        <v>1276.56942</v>
      </c>
      <c r="U23" s="124">
        <f>'[1]5 мес.'!U23+[1]июнь!U23</f>
        <v>956.32074999999998</v>
      </c>
      <c r="V23" s="124">
        <f>'[1]5 мес.'!V23+[1]июнь!V23</f>
        <v>320.24867</v>
      </c>
      <c r="W23" s="124">
        <f>'[1]5 мес.'!W23+[1]июнь!W23</f>
        <v>1373.8349400000002</v>
      </c>
      <c r="X23" s="125">
        <f t="shared" si="17"/>
        <v>131.00476511033409</v>
      </c>
      <c r="Y23" s="127">
        <f>'[1]5 мес.'!Y23+[1]июнь!Y23</f>
        <v>82.987160000000003</v>
      </c>
      <c r="Z23" s="128">
        <f t="shared" si="4"/>
        <v>2733.3915200000006</v>
      </c>
      <c r="AA23" s="123">
        <f t="shared" si="5"/>
        <v>250.68057999999991</v>
      </c>
      <c r="AB23" s="120">
        <f t="shared" si="19"/>
        <v>187.77924999999993</v>
      </c>
      <c r="AC23" s="120">
        <f t="shared" si="19"/>
        <v>62.901329999999973</v>
      </c>
      <c r="AD23" s="120">
        <f t="shared" si="6"/>
        <v>-28.234940000000279</v>
      </c>
      <c r="AE23" s="120">
        <f t="shared" si="7"/>
        <v>18.367516593764535</v>
      </c>
      <c r="AF23" s="129">
        <f t="shared" si="8"/>
        <v>240.81315659376418</v>
      </c>
      <c r="AG23" s="123">
        <f t="shared" si="9"/>
        <v>1076.5</v>
      </c>
      <c r="AH23" s="124">
        <f>'[1]5 мес.'!AH23+[1]июнь!AH23</f>
        <v>809.7</v>
      </c>
      <c r="AI23" s="124">
        <f>'[1]5 мес.'!AI23+[1]июнь!AI23</f>
        <v>266.79999999999995</v>
      </c>
      <c r="AJ23" s="124">
        <f>'[1]5 мес.'!AJ23+[1]июнь!AJ23</f>
        <v>1383.3</v>
      </c>
      <c r="AK23" s="124">
        <f>'[1]5 мес.'!AK23+[1]июнь!AK23</f>
        <v>56.599999999999994</v>
      </c>
      <c r="AL23" s="130">
        <f t="shared" si="10"/>
        <v>2516.4</v>
      </c>
      <c r="AM23" s="123">
        <f t="shared" si="11"/>
        <v>200.06941999999998</v>
      </c>
      <c r="AN23" s="131">
        <f t="shared" si="20"/>
        <v>146.62074999999993</v>
      </c>
      <c r="AO23" s="131">
        <f t="shared" si="20"/>
        <v>53.44867000000005</v>
      </c>
      <c r="AP23" s="120">
        <f t="shared" si="12"/>
        <v>-9.4650599999997667</v>
      </c>
      <c r="AQ23" s="132">
        <f t="shared" si="18"/>
        <v>26.387160000000009</v>
      </c>
      <c r="AR23" s="129">
        <f t="shared" si="13"/>
        <v>216.99152000000021</v>
      </c>
      <c r="AS23" s="133">
        <f t="shared" si="21"/>
        <v>0.84327572252200744</v>
      </c>
      <c r="AT23" s="134">
        <f t="shared" si="21"/>
        <v>0.84668245460531943</v>
      </c>
      <c r="AU23" s="134">
        <f t="shared" si="14"/>
        <v>0.8331026011755176</v>
      </c>
      <c r="AV23" s="135">
        <f t="shared" si="14"/>
        <v>1.0068895176010006</v>
      </c>
      <c r="AW23" s="136">
        <f>AK23/Y23</f>
        <v>0.68203322056086735</v>
      </c>
      <c r="AX23" s="137">
        <f t="shared" si="15"/>
        <v>0.92061454847858737</v>
      </c>
    </row>
    <row r="24" spans="1:50" s="138" customFormat="1" ht="21.75" customHeight="1">
      <c r="A24" s="139">
        <v>15</v>
      </c>
      <c r="B24" s="140" t="s">
        <v>42</v>
      </c>
      <c r="C24" s="141">
        <v>86</v>
      </c>
      <c r="D24" s="116">
        <f t="shared" si="16"/>
        <v>1430.3</v>
      </c>
      <c r="E24" s="117">
        <v>1071.5</v>
      </c>
      <c r="F24" s="118">
        <v>358.8</v>
      </c>
      <c r="G24" s="119">
        <v>55200</v>
      </c>
      <c r="H24" s="120">
        <v>1528.9</v>
      </c>
      <c r="I24" s="120">
        <v>1528.9</v>
      </c>
      <c r="J24" s="119">
        <v>208</v>
      </c>
      <c r="K24" s="121">
        <v>131.76</v>
      </c>
      <c r="L24" s="122">
        <f t="shared" si="1"/>
        <v>3090.96</v>
      </c>
      <c r="M24" s="123">
        <f t="shared" si="2"/>
        <v>715.15</v>
      </c>
      <c r="N24" s="124">
        <f>'[1]5 мес.'!N24+[1]июнь!N24</f>
        <v>535.75</v>
      </c>
      <c r="O24" s="124">
        <f>'[1]5 мес.'!O24+[1]июнь!O24</f>
        <v>179.4</v>
      </c>
      <c r="P24" s="124">
        <f>'[1]5 мес.'!P24+[1]июнь!P24</f>
        <v>764.45</v>
      </c>
      <c r="Q24" s="142">
        <f>'[1]5 мес.'!Q24+[1]июнь!Q24</f>
        <v>103</v>
      </c>
      <c r="R24" s="124">
        <f>'[1]5 мес.'!R24+[1]июнь!R24</f>
        <v>65.247073057235923</v>
      </c>
      <c r="S24" s="122">
        <f t="shared" si="3"/>
        <v>1544.8470730572358</v>
      </c>
      <c r="T24" s="123">
        <f t="shared" si="0"/>
        <v>1398.1299199999999</v>
      </c>
      <c r="U24" s="124">
        <f>'[1]5 мес.'!U24+[1]июнь!U24</f>
        <v>1047.3851299999999</v>
      </c>
      <c r="V24" s="124">
        <f>'[1]5 мес.'!V24+[1]июнь!V24</f>
        <v>350.74479000000002</v>
      </c>
      <c r="W24" s="124">
        <f>'[1]5 мес.'!W24+[1]июнь!W24</f>
        <v>725.31342999999993</v>
      </c>
      <c r="X24" s="125">
        <f t="shared" si="17"/>
        <v>79.994730114888483</v>
      </c>
      <c r="Y24" s="127">
        <f>'[1]5 мес.'!Y24+[1]июнь!Y24</f>
        <v>50.673999999999999</v>
      </c>
      <c r="Z24" s="128">
        <f t="shared" si="4"/>
        <v>2174.1173499999995</v>
      </c>
      <c r="AA24" s="123">
        <f t="shared" si="5"/>
        <v>-682.97991999999988</v>
      </c>
      <c r="AB24" s="120">
        <f t="shared" si="19"/>
        <v>-511.63512999999989</v>
      </c>
      <c r="AC24" s="120">
        <f t="shared" si="19"/>
        <v>-171.34479000000002</v>
      </c>
      <c r="AD24" s="120">
        <f t="shared" si="6"/>
        <v>39.13657000000012</v>
      </c>
      <c r="AE24" s="120">
        <f t="shared" si="7"/>
        <v>14.573073057235923</v>
      </c>
      <c r="AF24" s="129">
        <f t="shared" si="8"/>
        <v>-629.27027694276387</v>
      </c>
      <c r="AG24" s="123">
        <f t="shared" si="9"/>
        <v>1042.6000000000001</v>
      </c>
      <c r="AH24" s="124">
        <f>'[1]5 мес.'!AH24+[1]июнь!AH24</f>
        <v>930.7</v>
      </c>
      <c r="AI24" s="124">
        <f>'[1]5 мес.'!AI24+[1]июнь!AI24</f>
        <v>111.9</v>
      </c>
      <c r="AJ24" s="124">
        <f>'[1]5 мес.'!AJ24+[1]июнь!AJ24</f>
        <v>510.50000000000006</v>
      </c>
      <c r="AK24" s="124">
        <f>'[1]5 мес.'!AK24+[1]июнь!AK24</f>
        <v>77.600000000000009</v>
      </c>
      <c r="AL24" s="130">
        <f t="shared" si="10"/>
        <v>1630.7</v>
      </c>
      <c r="AM24" s="123">
        <f t="shared" si="11"/>
        <v>355.52991999999983</v>
      </c>
      <c r="AN24" s="131">
        <f t="shared" si="20"/>
        <v>116.68512999999984</v>
      </c>
      <c r="AO24" s="131">
        <f t="shared" si="20"/>
        <v>238.84479000000002</v>
      </c>
      <c r="AP24" s="120">
        <f t="shared" si="12"/>
        <v>214.81342999999987</v>
      </c>
      <c r="AQ24" s="132">
        <f t="shared" si="18"/>
        <v>-26.926000000000009</v>
      </c>
      <c r="AR24" s="129">
        <f t="shared" si="13"/>
        <v>543.4173499999996</v>
      </c>
      <c r="AS24" s="133">
        <f t="shared" si="21"/>
        <v>0.74571038433967585</v>
      </c>
      <c r="AT24" s="134">
        <f t="shared" si="21"/>
        <v>0.8885938642264285</v>
      </c>
      <c r="AU24" s="134">
        <f t="shared" si="14"/>
        <v>0.31903538752492944</v>
      </c>
      <c r="AV24" s="135">
        <f t="shared" si="14"/>
        <v>0.7038336516118282</v>
      </c>
      <c r="AW24" s="136">
        <f>AK24/Y24</f>
        <v>1.5313573035481709</v>
      </c>
      <c r="AX24" s="137">
        <f t="shared" si="15"/>
        <v>0.75005150940909437</v>
      </c>
    </row>
    <row r="25" spans="1:50" s="138" customFormat="1" ht="21.75" customHeight="1">
      <c r="A25" s="139">
        <v>16</v>
      </c>
      <c r="B25" s="140" t="s">
        <v>43</v>
      </c>
      <c r="C25" s="141">
        <v>86</v>
      </c>
      <c r="D25" s="116">
        <f t="shared" si="16"/>
        <v>1545</v>
      </c>
      <c r="E25" s="117">
        <v>1157.4000000000001</v>
      </c>
      <c r="F25" s="118">
        <v>387.6</v>
      </c>
      <c r="G25" s="119">
        <v>75026</v>
      </c>
      <c r="H25" s="120">
        <v>2149.6</v>
      </c>
      <c r="I25" s="120">
        <v>2149.6</v>
      </c>
      <c r="J25" s="119">
        <v>184</v>
      </c>
      <c r="K25" s="121">
        <v>116.56</v>
      </c>
      <c r="L25" s="122">
        <f t="shared" si="1"/>
        <v>3811.16</v>
      </c>
      <c r="M25" s="123">
        <f t="shared" si="2"/>
        <v>772.50000000000011</v>
      </c>
      <c r="N25" s="124">
        <f>'[1]5 мес.'!N25+[1]июнь!N25</f>
        <v>578.70000000000005</v>
      </c>
      <c r="O25" s="124">
        <f>'[1]5 мес.'!O25+[1]июнь!O25</f>
        <v>193.80000000000004</v>
      </c>
      <c r="P25" s="124">
        <f>'[1]5 мес.'!P25+[1]июнь!P25</f>
        <v>1074.8</v>
      </c>
      <c r="Q25" s="142">
        <f>'[1]5 мес.'!Q25+[1]июнь!Q25</f>
        <v>89</v>
      </c>
      <c r="R25" s="124">
        <f>'[1]5 мес.'!R25+[1]июнь!R25</f>
        <v>56.378538855281526</v>
      </c>
      <c r="S25" s="122">
        <f t="shared" si="3"/>
        <v>1903.6785388552817</v>
      </c>
      <c r="T25" s="123">
        <f t="shared" si="0"/>
        <v>869.96015999999997</v>
      </c>
      <c r="U25" s="124">
        <f>'[1]5 мес.'!U25+[1]июнь!U25</f>
        <v>651.71502999999996</v>
      </c>
      <c r="V25" s="124">
        <f>'[1]5 мес.'!V25+[1]июнь!V25</f>
        <v>218.24513000000002</v>
      </c>
      <c r="W25" s="124">
        <f>'[1]5 мес.'!W25+[1]июнь!W25</f>
        <v>1090.62627</v>
      </c>
      <c r="X25" s="125">
        <f t="shared" si="17"/>
        <v>69.000308964828264</v>
      </c>
      <c r="Y25" s="127">
        <f>'[1]5 мес.'!Y25+[1]июнь!Y25</f>
        <v>43.709400000000002</v>
      </c>
      <c r="Z25" s="128">
        <f t="shared" si="4"/>
        <v>2004.2958299999998</v>
      </c>
      <c r="AA25" s="123">
        <f t="shared" si="5"/>
        <v>-97.460159999999888</v>
      </c>
      <c r="AB25" s="120">
        <f t="shared" si="19"/>
        <v>-73.015029999999911</v>
      </c>
      <c r="AC25" s="120">
        <f t="shared" si="19"/>
        <v>-24.445129999999978</v>
      </c>
      <c r="AD25" s="120">
        <f t="shared" si="6"/>
        <v>-15.826270000000022</v>
      </c>
      <c r="AE25" s="120">
        <f t="shared" si="7"/>
        <v>12.669138855281524</v>
      </c>
      <c r="AF25" s="129">
        <f t="shared" si="8"/>
        <v>-100.61729114471839</v>
      </c>
      <c r="AG25" s="123">
        <f t="shared" si="9"/>
        <v>782.5</v>
      </c>
      <c r="AH25" s="124">
        <f>'[1]5 мес.'!AH25+[1]июнь!AH25</f>
        <v>595.6</v>
      </c>
      <c r="AI25" s="124">
        <f>'[1]5 мес.'!AI25+[1]июнь!AI25</f>
        <v>186.89999999999998</v>
      </c>
      <c r="AJ25" s="124">
        <f>'[1]5 мес.'!AJ25+[1]июнь!AJ25</f>
        <v>1083.5</v>
      </c>
      <c r="AK25" s="124">
        <f>'[1]5 мес.'!AK25+[1]июнь!AK25</f>
        <v>0</v>
      </c>
      <c r="AL25" s="130">
        <f t="shared" si="10"/>
        <v>1866</v>
      </c>
      <c r="AM25" s="123">
        <f t="shared" si="11"/>
        <v>87.460159999999973</v>
      </c>
      <c r="AN25" s="131">
        <f t="shared" si="20"/>
        <v>56.115029999999933</v>
      </c>
      <c r="AO25" s="131">
        <f t="shared" si="20"/>
        <v>31.34513000000004</v>
      </c>
      <c r="AP25" s="120">
        <f t="shared" si="12"/>
        <v>7.1262699999999768</v>
      </c>
      <c r="AQ25" s="132">
        <f t="shared" si="18"/>
        <v>43.709400000000002</v>
      </c>
      <c r="AR25" s="129">
        <f t="shared" si="13"/>
        <v>138.29582999999997</v>
      </c>
      <c r="AS25" s="133">
        <f t="shared" si="21"/>
        <v>0.89946647671773849</v>
      </c>
      <c r="AT25" s="134">
        <f t="shared" si="21"/>
        <v>0.91389636970625043</v>
      </c>
      <c r="AU25" s="134">
        <f t="shared" si="14"/>
        <v>0.85637649738163668</v>
      </c>
      <c r="AV25" s="135">
        <f t="shared" si="14"/>
        <v>0.9934658918494601</v>
      </c>
      <c r="AW25" s="136">
        <f>AK25/Y25</f>
        <v>0</v>
      </c>
      <c r="AX25" s="137">
        <f t="shared" si="15"/>
        <v>0.93100029051100719</v>
      </c>
    </row>
    <row r="26" spans="1:50" s="138" customFormat="1" ht="21" customHeight="1">
      <c r="A26" s="139">
        <v>17</v>
      </c>
      <c r="B26" s="140" t="s">
        <v>44</v>
      </c>
      <c r="C26" s="141"/>
      <c r="D26" s="153"/>
      <c r="E26" s="117"/>
      <c r="F26" s="118"/>
      <c r="G26" s="119">
        <v>163822</v>
      </c>
      <c r="H26" s="120">
        <v>4638.8</v>
      </c>
      <c r="I26" s="120">
        <v>4638.8</v>
      </c>
      <c r="J26" s="119"/>
      <c r="K26" s="121"/>
      <c r="L26" s="122">
        <f t="shared" si="1"/>
        <v>4638.8</v>
      </c>
      <c r="M26" s="123"/>
      <c r="N26" s="124"/>
      <c r="O26" s="121"/>
      <c r="P26" s="124">
        <f>'[1]5 мес.'!P26+[1]июнь!P26</f>
        <v>2319.4</v>
      </c>
      <c r="Q26" s="142">
        <f>'[1]5 мес.'!Q26+[1]июнь!Q26</f>
        <v>0</v>
      </c>
      <c r="R26" s="124">
        <f>'[1]5 мес.'!R26+[1]июнь!R26</f>
        <v>0</v>
      </c>
      <c r="S26" s="122">
        <f t="shared" si="3"/>
        <v>2319.4</v>
      </c>
      <c r="T26" s="123">
        <f t="shared" si="0"/>
        <v>0</v>
      </c>
      <c r="U26" s="124"/>
      <c r="V26" s="124"/>
      <c r="W26" s="124">
        <f>'[1]5 мес.'!W26+[1]июнь!W26</f>
        <v>2497.5078699999995</v>
      </c>
      <c r="X26" s="125">
        <f t="shared" si="17"/>
        <v>0</v>
      </c>
      <c r="Y26" s="127">
        <f>'[1]5 мес.'!Y26+[1]июнь!Y26</f>
        <v>0</v>
      </c>
      <c r="Z26" s="128">
        <f t="shared" si="4"/>
        <v>2497.5078699999995</v>
      </c>
      <c r="AA26" s="154"/>
      <c r="AB26" s="120"/>
      <c r="AC26" s="120"/>
      <c r="AD26" s="120">
        <f t="shared" si="6"/>
        <v>-178.10786999999937</v>
      </c>
      <c r="AE26" s="120">
        <f t="shared" si="7"/>
        <v>0</v>
      </c>
      <c r="AF26" s="129">
        <f t="shared" si="8"/>
        <v>-178.10786999999937</v>
      </c>
      <c r="AG26" s="124"/>
      <c r="AH26" s="124"/>
      <c r="AI26" s="124"/>
      <c r="AJ26" s="124">
        <f>'[1]5 мес.'!AJ26+[1]июнь!AJ26</f>
        <v>2339.7000000000003</v>
      </c>
      <c r="AK26" s="124">
        <f>'[1]5 мес.'!AK26+[1]июнь!AK26</f>
        <v>0</v>
      </c>
      <c r="AL26" s="130">
        <f t="shared" si="10"/>
        <v>2339.7000000000003</v>
      </c>
      <c r="AM26" s="154"/>
      <c r="AN26" s="131"/>
      <c r="AO26" s="131"/>
      <c r="AP26" s="120">
        <f t="shared" si="12"/>
        <v>157.80786999999918</v>
      </c>
      <c r="AQ26" s="132">
        <f t="shared" si="18"/>
        <v>0</v>
      </c>
      <c r="AR26" s="129">
        <f t="shared" si="13"/>
        <v>157.80786999999918</v>
      </c>
      <c r="AS26" s="133"/>
      <c r="AT26" s="134"/>
      <c r="AU26" s="134"/>
      <c r="AV26" s="135">
        <f t="shared" si="14"/>
        <v>0.93681386477472872</v>
      </c>
      <c r="AW26" s="136"/>
      <c r="AX26" s="137">
        <f t="shared" si="15"/>
        <v>0.93681386477472872</v>
      </c>
    </row>
    <row r="27" spans="1:50" s="138" customFormat="1" ht="21" customHeight="1">
      <c r="A27" s="139">
        <v>18</v>
      </c>
      <c r="B27" s="140" t="s">
        <v>45</v>
      </c>
      <c r="C27" s="141"/>
      <c r="D27" s="153"/>
      <c r="E27" s="117"/>
      <c r="F27" s="118"/>
      <c r="G27" s="119">
        <v>37299</v>
      </c>
      <c r="H27" s="120">
        <v>1123.8</v>
      </c>
      <c r="I27" s="120">
        <v>1123.8</v>
      </c>
      <c r="J27" s="119"/>
      <c r="K27" s="121"/>
      <c r="L27" s="122">
        <f t="shared" si="1"/>
        <v>1123.8</v>
      </c>
      <c r="M27" s="123"/>
      <c r="N27" s="124"/>
      <c r="O27" s="121"/>
      <c r="P27" s="124">
        <f>'[1]5 мес.'!P27+[1]июнь!P27</f>
        <v>561.9</v>
      </c>
      <c r="Q27" s="142">
        <f>'[1]5 мес.'!Q27+[1]июнь!Q27</f>
        <v>0</v>
      </c>
      <c r="R27" s="124">
        <f>'[1]5 мес.'!R27+[1]июнь!R27</f>
        <v>0</v>
      </c>
      <c r="S27" s="122">
        <f t="shared" si="3"/>
        <v>561.9</v>
      </c>
      <c r="T27" s="123">
        <f t="shared" si="0"/>
        <v>0</v>
      </c>
      <c r="U27" s="124"/>
      <c r="V27" s="124"/>
      <c r="W27" s="124">
        <f>'[1]5 мес.'!W27+[1]июнь!W27</f>
        <v>577.84518000000003</v>
      </c>
      <c r="X27" s="125">
        <f t="shared" si="17"/>
        <v>0</v>
      </c>
      <c r="Y27" s="127">
        <f>'[1]5 мес.'!Y27+[1]июнь!Y27</f>
        <v>0</v>
      </c>
      <c r="Z27" s="128">
        <f t="shared" si="4"/>
        <v>577.84518000000003</v>
      </c>
      <c r="AA27" s="154"/>
      <c r="AB27" s="120"/>
      <c r="AC27" s="120"/>
      <c r="AD27" s="120">
        <f t="shared" ref="AD27:AD51" si="22">P27-W27</f>
        <v>-15.94518000000005</v>
      </c>
      <c r="AE27" s="120">
        <f t="shared" si="7"/>
        <v>0</v>
      </c>
      <c r="AF27" s="129">
        <f t="shared" si="8"/>
        <v>-15.94518000000005</v>
      </c>
      <c r="AG27" s="124"/>
      <c r="AH27" s="124"/>
      <c r="AI27" s="124"/>
      <c r="AJ27" s="124">
        <f>'[1]5 мес.'!AJ27+[1]июнь!AJ27</f>
        <v>541.00000000000011</v>
      </c>
      <c r="AK27" s="124">
        <f>'[1]5 мес.'!AK27+[1]июнь!AK27</f>
        <v>0</v>
      </c>
      <c r="AL27" s="130">
        <f t="shared" si="10"/>
        <v>541.00000000000011</v>
      </c>
      <c r="AM27" s="154"/>
      <c r="AN27" s="131"/>
      <c r="AO27" s="131"/>
      <c r="AP27" s="120">
        <f t="shared" ref="AP27:AP35" si="23">W27-AJ27</f>
        <v>36.845179999999914</v>
      </c>
      <c r="AQ27" s="132">
        <f t="shared" si="18"/>
        <v>0</v>
      </c>
      <c r="AR27" s="129">
        <f t="shared" si="13"/>
        <v>36.845179999999914</v>
      </c>
      <c r="AS27" s="133"/>
      <c r="AT27" s="134"/>
      <c r="AU27" s="134"/>
      <c r="AV27" s="135">
        <f t="shared" ref="AV27:AV47" si="24">AJ27/W27</f>
        <v>0.93623693460590962</v>
      </c>
      <c r="AW27" s="136"/>
      <c r="AX27" s="137">
        <f t="shared" si="15"/>
        <v>0.93623693460590962</v>
      </c>
    </row>
    <row r="28" spans="1:50" s="138" customFormat="1" ht="21" customHeight="1">
      <c r="A28" s="139">
        <v>19</v>
      </c>
      <c r="B28" s="140" t="s">
        <v>46</v>
      </c>
      <c r="C28" s="141"/>
      <c r="D28" s="153"/>
      <c r="E28" s="117"/>
      <c r="F28" s="118"/>
      <c r="G28" s="119">
        <v>116277</v>
      </c>
      <c r="H28" s="120">
        <v>3339.2</v>
      </c>
      <c r="I28" s="120">
        <v>3339.2</v>
      </c>
      <c r="J28" s="119"/>
      <c r="K28" s="121"/>
      <c r="L28" s="122">
        <f t="shared" si="1"/>
        <v>3339.2</v>
      </c>
      <c r="M28" s="123"/>
      <c r="N28" s="124"/>
      <c r="O28" s="121"/>
      <c r="P28" s="124">
        <f>'[1]5 мес.'!P28+[1]июнь!P28</f>
        <v>1669.6</v>
      </c>
      <c r="Q28" s="142">
        <f>'[1]5 мес.'!Q28+[1]июнь!Q28</f>
        <v>0</v>
      </c>
      <c r="R28" s="124">
        <f>'[1]5 мес.'!R28+[1]июнь!R28</f>
        <v>0</v>
      </c>
      <c r="S28" s="122">
        <f t="shared" si="3"/>
        <v>1669.6</v>
      </c>
      <c r="T28" s="123">
        <f t="shared" si="0"/>
        <v>0</v>
      </c>
      <c r="U28" s="124"/>
      <c r="V28" s="124"/>
      <c r="W28" s="124">
        <f>'[1]5 мес.'!W28+[1]июнь!W28</f>
        <v>1614.3308499999998</v>
      </c>
      <c r="X28" s="125">
        <f t="shared" si="17"/>
        <v>0</v>
      </c>
      <c r="Y28" s="127">
        <f>'[1]5 мес.'!Y28+[1]июнь!Y28</f>
        <v>0</v>
      </c>
      <c r="Z28" s="128">
        <f t="shared" si="4"/>
        <v>1614.3308499999998</v>
      </c>
      <c r="AA28" s="154"/>
      <c r="AB28" s="120"/>
      <c r="AC28" s="120"/>
      <c r="AD28" s="120">
        <f t="shared" si="22"/>
        <v>55.269150000000081</v>
      </c>
      <c r="AE28" s="120">
        <f t="shared" si="7"/>
        <v>0</v>
      </c>
      <c r="AF28" s="129">
        <f t="shared" si="8"/>
        <v>55.269150000000081</v>
      </c>
      <c r="AG28" s="124"/>
      <c r="AH28" s="124"/>
      <c r="AI28" s="124"/>
      <c r="AJ28" s="124">
        <f>'[1]5 мес.'!AJ28+[1]июнь!AJ28</f>
        <v>1520.6000000000001</v>
      </c>
      <c r="AK28" s="124">
        <f>'[1]5 мес.'!AK28+[1]июнь!AK28</f>
        <v>0</v>
      </c>
      <c r="AL28" s="130">
        <f t="shared" si="10"/>
        <v>1520.6000000000001</v>
      </c>
      <c r="AM28" s="154"/>
      <c r="AN28" s="131"/>
      <c r="AO28" s="131"/>
      <c r="AP28" s="120">
        <f t="shared" si="23"/>
        <v>93.730849999999691</v>
      </c>
      <c r="AQ28" s="132">
        <f t="shared" si="18"/>
        <v>0</v>
      </c>
      <c r="AR28" s="129">
        <f t="shared" si="13"/>
        <v>93.730849999999691</v>
      </c>
      <c r="AS28" s="133"/>
      <c r="AT28" s="134"/>
      <c r="AU28" s="134"/>
      <c r="AV28" s="135">
        <f t="shared" si="24"/>
        <v>0.94193826500930733</v>
      </c>
      <c r="AW28" s="136"/>
      <c r="AX28" s="137">
        <f t="shared" si="15"/>
        <v>0.94193826500930733</v>
      </c>
    </row>
    <row r="29" spans="1:50" s="138" customFormat="1" ht="21" customHeight="1">
      <c r="A29" s="139">
        <v>20</v>
      </c>
      <c r="B29" s="140" t="s">
        <v>47</v>
      </c>
      <c r="C29" s="141"/>
      <c r="D29" s="153"/>
      <c r="E29" s="117"/>
      <c r="F29" s="118"/>
      <c r="G29" s="119">
        <v>52402</v>
      </c>
      <c r="H29" s="120">
        <v>1590.2</v>
      </c>
      <c r="I29" s="120">
        <v>1590.2</v>
      </c>
      <c r="J29" s="119"/>
      <c r="K29" s="121"/>
      <c r="L29" s="122">
        <f t="shared" si="1"/>
        <v>1590.2</v>
      </c>
      <c r="M29" s="123"/>
      <c r="N29" s="124"/>
      <c r="O29" s="121"/>
      <c r="P29" s="124">
        <f>'[1]5 мес.'!P29+[1]июнь!P29</f>
        <v>795.1</v>
      </c>
      <c r="Q29" s="142">
        <f>'[1]5 мес.'!Q29+[1]июнь!Q29</f>
        <v>0</v>
      </c>
      <c r="R29" s="124">
        <f>'[1]5 мес.'!R29+[1]июнь!R29</f>
        <v>0</v>
      </c>
      <c r="S29" s="122">
        <f t="shared" si="3"/>
        <v>795.1</v>
      </c>
      <c r="T29" s="123">
        <f t="shared" si="0"/>
        <v>0</v>
      </c>
      <c r="U29" s="124"/>
      <c r="V29" s="124"/>
      <c r="W29" s="124">
        <f>'[1]5 мес.'!W29+[1]июнь!W29</f>
        <v>703.13631999999996</v>
      </c>
      <c r="X29" s="125">
        <f t="shared" si="17"/>
        <v>0</v>
      </c>
      <c r="Y29" s="127">
        <f>'[1]5 мес.'!Y29+[1]июнь!Y29</f>
        <v>0</v>
      </c>
      <c r="Z29" s="128">
        <f t="shared" si="4"/>
        <v>703.13631999999996</v>
      </c>
      <c r="AA29" s="154"/>
      <c r="AB29" s="120"/>
      <c r="AC29" s="120"/>
      <c r="AD29" s="120">
        <f t="shared" si="22"/>
        <v>91.963680000000068</v>
      </c>
      <c r="AE29" s="120">
        <f t="shared" si="7"/>
        <v>0</v>
      </c>
      <c r="AF29" s="129">
        <f t="shared" si="8"/>
        <v>91.963680000000068</v>
      </c>
      <c r="AG29" s="124"/>
      <c r="AH29" s="124"/>
      <c r="AI29" s="124"/>
      <c r="AJ29" s="124">
        <f>'[1]5 мес.'!AJ29+[1]июнь!AJ29</f>
        <v>728.7</v>
      </c>
      <c r="AK29" s="124">
        <f>'[1]5 мес.'!AK29+[1]июнь!AK29</f>
        <v>0</v>
      </c>
      <c r="AL29" s="130">
        <f t="shared" si="10"/>
        <v>728.7</v>
      </c>
      <c r="AM29" s="154"/>
      <c r="AN29" s="131"/>
      <c r="AO29" s="131"/>
      <c r="AP29" s="120">
        <f t="shared" si="23"/>
        <v>-25.56368000000009</v>
      </c>
      <c r="AQ29" s="132">
        <f t="shared" si="18"/>
        <v>0</v>
      </c>
      <c r="AR29" s="129">
        <f t="shared" si="13"/>
        <v>-25.56368000000009</v>
      </c>
      <c r="AS29" s="133"/>
      <c r="AT29" s="134"/>
      <c r="AU29" s="134"/>
      <c r="AV29" s="135">
        <f t="shared" si="24"/>
        <v>1.0363566484518962</v>
      </c>
      <c r="AW29" s="136"/>
      <c r="AX29" s="137">
        <f t="shared" si="15"/>
        <v>1.0363566484518962</v>
      </c>
    </row>
    <row r="30" spans="1:50" s="138" customFormat="1" ht="21" customHeight="1">
      <c r="A30" s="139">
        <v>21</v>
      </c>
      <c r="B30" s="140" t="s">
        <v>48</v>
      </c>
      <c r="C30" s="141"/>
      <c r="D30" s="153"/>
      <c r="E30" s="117"/>
      <c r="F30" s="118"/>
      <c r="G30" s="119">
        <v>57919</v>
      </c>
      <c r="H30" s="120">
        <v>1686.7</v>
      </c>
      <c r="I30" s="120">
        <v>1686.7</v>
      </c>
      <c r="J30" s="119"/>
      <c r="K30" s="121"/>
      <c r="L30" s="122">
        <f t="shared" si="1"/>
        <v>1686.7</v>
      </c>
      <c r="M30" s="123"/>
      <c r="N30" s="124"/>
      <c r="O30" s="121"/>
      <c r="P30" s="124">
        <f>'[1]5 мес.'!P30+[1]июнь!P30</f>
        <v>843.35000000000014</v>
      </c>
      <c r="Q30" s="142">
        <f>'[1]5 мес.'!Q30+[1]июнь!Q30</f>
        <v>0</v>
      </c>
      <c r="R30" s="124">
        <f>'[1]5 мес.'!R30+[1]июнь!R30</f>
        <v>0</v>
      </c>
      <c r="S30" s="122">
        <f t="shared" si="3"/>
        <v>843.35000000000014</v>
      </c>
      <c r="T30" s="123">
        <f t="shared" si="0"/>
        <v>0</v>
      </c>
      <c r="U30" s="124"/>
      <c r="V30" s="124"/>
      <c r="W30" s="124">
        <f>'[1]5 мес.'!W30+[1]июнь!W30</f>
        <v>593.81716000000006</v>
      </c>
      <c r="X30" s="125">
        <f t="shared" si="17"/>
        <v>0</v>
      </c>
      <c r="Y30" s="127">
        <f>'[1]5 мес.'!Y30+[1]июнь!Y30</f>
        <v>0</v>
      </c>
      <c r="Z30" s="128">
        <f t="shared" si="4"/>
        <v>593.81716000000006</v>
      </c>
      <c r="AA30" s="154"/>
      <c r="AB30" s="120"/>
      <c r="AC30" s="120"/>
      <c r="AD30" s="120">
        <f t="shared" si="22"/>
        <v>249.53284000000008</v>
      </c>
      <c r="AE30" s="120">
        <f t="shared" si="7"/>
        <v>0</v>
      </c>
      <c r="AF30" s="129">
        <f t="shared" si="8"/>
        <v>249.53284000000008</v>
      </c>
      <c r="AG30" s="124"/>
      <c r="AH30" s="124"/>
      <c r="AI30" s="124"/>
      <c r="AJ30" s="124">
        <f>'[1]5 мес.'!AJ30+[1]июнь!AJ30</f>
        <v>598.90000000000009</v>
      </c>
      <c r="AK30" s="124">
        <f>'[1]5 мес.'!AK30+[1]июнь!AK30</f>
        <v>0</v>
      </c>
      <c r="AL30" s="130">
        <f t="shared" si="10"/>
        <v>598.90000000000009</v>
      </c>
      <c r="AM30" s="154"/>
      <c r="AN30" s="131"/>
      <c r="AO30" s="131"/>
      <c r="AP30" s="120">
        <f t="shared" si="23"/>
        <v>-5.0828400000000329</v>
      </c>
      <c r="AQ30" s="132">
        <f t="shared" si="18"/>
        <v>0</v>
      </c>
      <c r="AR30" s="129">
        <f t="shared" si="13"/>
        <v>-5.0828400000000329</v>
      </c>
      <c r="AS30" s="133"/>
      <c r="AT30" s="134"/>
      <c r="AU30" s="134"/>
      <c r="AV30" s="135">
        <f t="shared" si="24"/>
        <v>1.0085596044412055</v>
      </c>
      <c r="AW30" s="136"/>
      <c r="AX30" s="137">
        <f t="shared" si="15"/>
        <v>1.0085596044412055</v>
      </c>
    </row>
    <row r="31" spans="1:50" s="138" customFormat="1" ht="21" customHeight="1">
      <c r="A31" s="139">
        <v>22</v>
      </c>
      <c r="B31" s="140" t="s">
        <v>49</v>
      </c>
      <c r="C31" s="141"/>
      <c r="D31" s="153"/>
      <c r="E31" s="117"/>
      <c r="F31" s="118"/>
      <c r="G31" s="119">
        <v>101972</v>
      </c>
      <c r="H31" s="120">
        <v>2464.3000000000002</v>
      </c>
      <c r="I31" s="120">
        <v>2464.3000000000002</v>
      </c>
      <c r="J31" s="119"/>
      <c r="K31" s="121"/>
      <c r="L31" s="122">
        <f t="shared" si="1"/>
        <v>2464.3000000000002</v>
      </c>
      <c r="M31" s="123"/>
      <c r="N31" s="124"/>
      <c r="O31" s="121"/>
      <c r="P31" s="124">
        <f>'[1]5 мес.'!P31+[1]июнь!P31</f>
        <v>1232.1500000000001</v>
      </c>
      <c r="Q31" s="142">
        <f>'[1]5 мес.'!Q31+[1]июнь!Q31</f>
        <v>0</v>
      </c>
      <c r="R31" s="124">
        <f>'[1]5 мес.'!R31+[1]июнь!R31</f>
        <v>0</v>
      </c>
      <c r="S31" s="122">
        <f t="shared" si="3"/>
        <v>1232.1500000000001</v>
      </c>
      <c r="T31" s="123">
        <f t="shared" si="0"/>
        <v>0</v>
      </c>
      <c r="U31" s="124"/>
      <c r="V31" s="124"/>
      <c r="W31" s="124">
        <f>'[1]5 мес.'!W31+[1]июнь!W31</f>
        <v>1009.05655</v>
      </c>
      <c r="X31" s="125">
        <f t="shared" si="17"/>
        <v>0</v>
      </c>
      <c r="Y31" s="127">
        <f>'[1]5 мес.'!Y31+[1]июнь!Y31</f>
        <v>0</v>
      </c>
      <c r="Z31" s="128">
        <f t="shared" si="4"/>
        <v>1009.05655</v>
      </c>
      <c r="AA31" s="154"/>
      <c r="AB31" s="120"/>
      <c r="AC31" s="120"/>
      <c r="AD31" s="120">
        <f t="shared" si="22"/>
        <v>223.09345000000008</v>
      </c>
      <c r="AE31" s="120">
        <f t="shared" si="7"/>
        <v>0</v>
      </c>
      <c r="AF31" s="129">
        <f t="shared" si="8"/>
        <v>223.09345000000008</v>
      </c>
      <c r="AG31" s="124"/>
      <c r="AH31" s="124"/>
      <c r="AI31" s="124"/>
      <c r="AJ31" s="124">
        <f>'[1]5 мес.'!AJ31+[1]июнь!AJ31</f>
        <v>1018.4999999999998</v>
      </c>
      <c r="AK31" s="124">
        <f>'[1]5 мес.'!AK31+[1]июнь!AK31</f>
        <v>0</v>
      </c>
      <c r="AL31" s="130">
        <f t="shared" si="10"/>
        <v>1018.4999999999998</v>
      </c>
      <c r="AM31" s="154"/>
      <c r="AN31" s="131"/>
      <c r="AO31" s="131"/>
      <c r="AP31" s="120">
        <f t="shared" si="23"/>
        <v>-9.443449999999757</v>
      </c>
      <c r="AQ31" s="132">
        <f t="shared" si="18"/>
        <v>0</v>
      </c>
      <c r="AR31" s="129">
        <f t="shared" si="13"/>
        <v>-9.443449999999757</v>
      </c>
      <c r="AS31" s="133"/>
      <c r="AT31" s="134"/>
      <c r="AU31" s="134"/>
      <c r="AV31" s="135">
        <f t="shared" si="24"/>
        <v>1.0093586925331388</v>
      </c>
      <c r="AW31" s="136"/>
      <c r="AX31" s="137">
        <f t="shared" si="15"/>
        <v>1.0093586925331388</v>
      </c>
    </row>
    <row r="32" spans="1:50" s="138" customFormat="1" ht="33" customHeight="1">
      <c r="A32" s="139">
        <v>23</v>
      </c>
      <c r="B32" s="151" t="s">
        <v>50</v>
      </c>
      <c r="C32" s="141"/>
      <c r="D32" s="153"/>
      <c r="E32" s="117"/>
      <c r="F32" s="118"/>
      <c r="G32" s="119">
        <v>108429</v>
      </c>
      <c r="H32" s="120">
        <v>2962.4</v>
      </c>
      <c r="I32" s="120">
        <v>2962.4</v>
      </c>
      <c r="J32" s="119">
        <v>885</v>
      </c>
      <c r="K32" s="121">
        <v>560.62</v>
      </c>
      <c r="L32" s="122">
        <f t="shared" si="1"/>
        <v>3523.02</v>
      </c>
      <c r="M32" s="123"/>
      <c r="N32" s="124"/>
      <c r="O32" s="121"/>
      <c r="P32" s="124">
        <f>'[1]5 мес.'!P32+[1]июнь!P32</f>
        <v>1481.2000000000003</v>
      </c>
      <c r="Q32" s="142">
        <f>'[1]5 мес.'!Q32+[1]июнь!Q32</f>
        <v>425</v>
      </c>
      <c r="R32" s="124">
        <f>'[1]5 мес.'!R32+[1]июнь!R32</f>
        <v>269.22335970218711</v>
      </c>
      <c r="S32" s="122">
        <f t="shared" si="3"/>
        <v>1750.4233597021873</v>
      </c>
      <c r="T32" s="123">
        <f t="shared" si="0"/>
        <v>0</v>
      </c>
      <c r="U32" s="124"/>
      <c r="V32" s="124"/>
      <c r="W32" s="124">
        <f>'[1]5 мес.'!W32+[1]июнь!W32</f>
        <v>1416.5349899999999</v>
      </c>
      <c r="X32" s="125">
        <f t="shared" si="17"/>
        <v>424.00765158816444</v>
      </c>
      <c r="Y32" s="127">
        <f>'[1]5 мес.'!Y32+[1]июнь!Y32</f>
        <v>268.59474</v>
      </c>
      <c r="Z32" s="128">
        <f t="shared" si="4"/>
        <v>1685.1297299999999</v>
      </c>
      <c r="AA32" s="154"/>
      <c r="AB32" s="120"/>
      <c r="AC32" s="120"/>
      <c r="AD32" s="120">
        <f t="shared" si="22"/>
        <v>64.665010000000393</v>
      </c>
      <c r="AE32" s="120">
        <f t="shared" si="7"/>
        <v>0.62861970218710894</v>
      </c>
      <c r="AF32" s="129">
        <f t="shared" si="8"/>
        <v>65.293629702187502</v>
      </c>
      <c r="AG32" s="124"/>
      <c r="AH32" s="124"/>
      <c r="AI32" s="124"/>
      <c r="AJ32" s="124">
        <f>'[1]5 мес.'!AJ32+[1]июнь!AJ32</f>
        <v>1309.1000000000001</v>
      </c>
      <c r="AK32" s="124">
        <f>'[1]5 мес.'!AK32+[1]июнь!AK32</f>
        <v>219.10000000000002</v>
      </c>
      <c r="AL32" s="130">
        <f t="shared" si="10"/>
        <v>1528.2000000000003</v>
      </c>
      <c r="AM32" s="154"/>
      <c r="AN32" s="131"/>
      <c r="AO32" s="131"/>
      <c r="AP32" s="120">
        <f t="shared" si="23"/>
        <v>107.43498999999974</v>
      </c>
      <c r="AQ32" s="132">
        <f t="shared" si="18"/>
        <v>49.494739999999979</v>
      </c>
      <c r="AR32" s="129">
        <f t="shared" si="13"/>
        <v>156.92972999999972</v>
      </c>
      <c r="AS32" s="133"/>
      <c r="AT32" s="134"/>
      <c r="AU32" s="134"/>
      <c r="AV32" s="135">
        <f t="shared" si="24"/>
        <v>0.92415648694989194</v>
      </c>
      <c r="AW32" s="136">
        <f>AK32/Y32</f>
        <v>0.81572706896642888</v>
      </c>
      <c r="AX32" s="137">
        <f t="shared" si="15"/>
        <v>0.90687379896858167</v>
      </c>
    </row>
    <row r="33" spans="1:50" s="138" customFormat="1" ht="34.5" customHeight="1">
      <c r="A33" s="139">
        <v>24</v>
      </c>
      <c r="B33" s="151" t="s">
        <v>51</v>
      </c>
      <c r="C33" s="141"/>
      <c r="D33" s="153"/>
      <c r="E33" s="117"/>
      <c r="F33" s="118"/>
      <c r="G33" s="119">
        <v>141017</v>
      </c>
      <c r="H33" s="120">
        <v>3391.9</v>
      </c>
      <c r="I33" s="120">
        <v>3391.9</v>
      </c>
      <c r="J33" s="119">
        <v>565</v>
      </c>
      <c r="K33" s="121">
        <v>357.91</v>
      </c>
      <c r="L33" s="122">
        <f t="shared" si="1"/>
        <v>3749.81</v>
      </c>
      <c r="M33" s="123"/>
      <c r="N33" s="124"/>
      <c r="O33" s="121"/>
      <c r="P33" s="124">
        <f>'[1]5 мес.'!P33+[1]июнь!P33</f>
        <v>1695.95</v>
      </c>
      <c r="Q33" s="142">
        <f>'[1]5 мес.'!Q33+[1]июнь!Q33</f>
        <v>265</v>
      </c>
      <c r="R33" s="124">
        <f>'[1]5 мес.'!R33+[1]июнь!R33</f>
        <v>167.86868310842252</v>
      </c>
      <c r="S33" s="122">
        <f t="shared" si="3"/>
        <v>1863.8186831084226</v>
      </c>
      <c r="T33" s="123">
        <f t="shared" si="0"/>
        <v>0</v>
      </c>
      <c r="U33" s="124"/>
      <c r="V33" s="124"/>
      <c r="W33" s="124">
        <f>'[1]5 мес.'!W33+[1]июнь!W33</f>
        <v>1099.2884200000001</v>
      </c>
      <c r="X33" s="125">
        <f t="shared" si="17"/>
        <v>315.99527003937357</v>
      </c>
      <c r="Y33" s="127">
        <f>'[1]5 мес.'!Y33+[1]июнь!Y33</f>
        <v>200.17249000000001</v>
      </c>
      <c r="Z33" s="128">
        <f t="shared" si="4"/>
        <v>1299.46091</v>
      </c>
      <c r="AA33" s="154"/>
      <c r="AB33" s="120"/>
      <c r="AC33" s="120"/>
      <c r="AD33" s="120">
        <f t="shared" si="22"/>
        <v>596.66157999999996</v>
      </c>
      <c r="AE33" s="120">
        <f t="shared" si="7"/>
        <v>-32.303806891577494</v>
      </c>
      <c r="AF33" s="129">
        <f t="shared" si="8"/>
        <v>564.35777310842241</v>
      </c>
      <c r="AG33" s="124"/>
      <c r="AH33" s="124"/>
      <c r="AI33" s="124"/>
      <c r="AJ33" s="124">
        <f>'[1]5 мес.'!AJ33+[1]июнь!AJ33</f>
        <v>973.5</v>
      </c>
      <c r="AK33" s="124">
        <f>'[1]5 мес.'!AK33+[1]июнь!AK33</f>
        <v>210.40000000000003</v>
      </c>
      <c r="AL33" s="130">
        <f t="shared" si="10"/>
        <v>1183.9000000000001</v>
      </c>
      <c r="AM33" s="154"/>
      <c r="AN33" s="131"/>
      <c r="AO33" s="131"/>
      <c r="AP33" s="120">
        <f t="shared" si="23"/>
        <v>125.78842000000009</v>
      </c>
      <c r="AQ33" s="132">
        <f t="shared" si="18"/>
        <v>-10.227510000000024</v>
      </c>
      <c r="AR33" s="129">
        <f t="shared" si="13"/>
        <v>115.56091000000006</v>
      </c>
      <c r="AS33" s="133"/>
      <c r="AT33" s="134"/>
      <c r="AU33" s="134"/>
      <c r="AV33" s="135">
        <f t="shared" si="24"/>
        <v>0.88557286903831833</v>
      </c>
      <c r="AW33" s="136">
        <f>AK33/Y33</f>
        <v>1.0510934844243582</v>
      </c>
      <c r="AX33" s="137">
        <f t="shared" si="15"/>
        <v>0.91107011445230779</v>
      </c>
    </row>
    <row r="34" spans="1:50" s="138" customFormat="1" ht="24" customHeight="1">
      <c r="A34" s="139">
        <v>25</v>
      </c>
      <c r="B34" s="151" t="s">
        <v>52</v>
      </c>
      <c r="C34" s="141"/>
      <c r="D34" s="153"/>
      <c r="E34" s="117"/>
      <c r="F34" s="118"/>
      <c r="G34" s="119">
        <v>15798</v>
      </c>
      <c r="H34" s="120">
        <v>444.7</v>
      </c>
      <c r="I34" s="120">
        <v>444.7</v>
      </c>
      <c r="J34" s="119"/>
      <c r="K34" s="121"/>
      <c r="L34" s="122">
        <f t="shared" si="1"/>
        <v>444.7</v>
      </c>
      <c r="M34" s="123"/>
      <c r="N34" s="124"/>
      <c r="O34" s="121"/>
      <c r="P34" s="124">
        <f>'[1]5 мес.'!P34+[1]июнь!P34</f>
        <v>222.35</v>
      </c>
      <c r="Q34" s="142">
        <f>'[1]5 мес.'!Q34+[1]июнь!Q34</f>
        <v>0</v>
      </c>
      <c r="R34" s="124">
        <f>'[1]5 мес.'!R34+[1]июнь!R34</f>
        <v>0</v>
      </c>
      <c r="S34" s="122">
        <f t="shared" si="3"/>
        <v>222.35</v>
      </c>
      <c r="T34" s="123">
        <f t="shared" si="0"/>
        <v>0</v>
      </c>
      <c r="U34" s="124"/>
      <c r="V34" s="124"/>
      <c r="W34" s="124">
        <f>'[1]5 мес.'!W34+[1]июнь!W34</f>
        <v>209.74590000000001</v>
      </c>
      <c r="X34" s="126"/>
      <c r="Y34" s="127"/>
      <c r="Z34" s="128">
        <f t="shared" si="4"/>
        <v>209.74590000000001</v>
      </c>
      <c r="AA34" s="154"/>
      <c r="AB34" s="120"/>
      <c r="AC34" s="120"/>
      <c r="AD34" s="120">
        <f t="shared" si="22"/>
        <v>12.604099999999988</v>
      </c>
      <c r="AE34" s="120">
        <f t="shared" si="7"/>
        <v>0</v>
      </c>
      <c r="AF34" s="129">
        <f t="shared" si="8"/>
        <v>12.604099999999988</v>
      </c>
      <c r="AG34" s="124"/>
      <c r="AH34" s="124"/>
      <c r="AI34" s="124"/>
      <c r="AJ34" s="124">
        <f>'[1]5 мес.'!AJ34+[1]июнь!AJ34</f>
        <v>319.20000000000005</v>
      </c>
      <c r="AK34" s="124">
        <f>'[1]5 мес.'!AK34+[1]июнь!AK34</f>
        <v>0</v>
      </c>
      <c r="AL34" s="130">
        <f t="shared" si="10"/>
        <v>319.20000000000005</v>
      </c>
      <c r="AM34" s="154"/>
      <c r="AN34" s="131"/>
      <c r="AO34" s="131"/>
      <c r="AP34" s="120">
        <f t="shared" si="23"/>
        <v>-109.45410000000004</v>
      </c>
      <c r="AQ34" s="132">
        <f t="shared" si="18"/>
        <v>0</v>
      </c>
      <c r="AR34" s="129">
        <f t="shared" si="13"/>
        <v>-109.45410000000004</v>
      </c>
      <c r="AS34" s="133"/>
      <c r="AT34" s="134"/>
      <c r="AU34" s="134"/>
      <c r="AV34" s="135">
        <f>AJ34/W34</f>
        <v>1.521841428128035</v>
      </c>
      <c r="AW34" s="136"/>
      <c r="AX34" s="137">
        <f t="shared" si="15"/>
        <v>1.521841428128035</v>
      </c>
    </row>
    <row r="35" spans="1:50" s="138" customFormat="1" ht="24" customHeight="1" thickBot="1">
      <c r="A35" s="155">
        <v>26</v>
      </c>
      <c r="B35" s="144" t="s">
        <v>53</v>
      </c>
      <c r="C35" s="145"/>
      <c r="D35" s="156"/>
      <c r="E35" s="146"/>
      <c r="F35" s="147"/>
      <c r="G35" s="148">
        <v>51922</v>
      </c>
      <c r="H35" s="149">
        <v>1435.8</v>
      </c>
      <c r="I35" s="149">
        <v>1435.8</v>
      </c>
      <c r="J35" s="148"/>
      <c r="K35" s="150"/>
      <c r="L35" s="157">
        <f t="shared" si="1"/>
        <v>1435.8</v>
      </c>
      <c r="M35" s="158"/>
      <c r="N35" s="159"/>
      <c r="O35" s="150"/>
      <c r="P35" s="159">
        <f>'[1]5 мес.'!P35+[1]июнь!P35</f>
        <v>717.9</v>
      </c>
      <c r="Q35" s="160">
        <f>'[1]5 мес.'!Q35+[1]июнь!Q35</f>
        <v>0</v>
      </c>
      <c r="R35" s="159">
        <f>'[1]5 мес.'!R35+[1]июнь!R35</f>
        <v>0</v>
      </c>
      <c r="S35" s="157">
        <f t="shared" si="3"/>
        <v>717.9</v>
      </c>
      <c r="T35" s="158">
        <f t="shared" si="0"/>
        <v>0</v>
      </c>
      <c r="U35" s="159"/>
      <c r="V35" s="159"/>
      <c r="W35" s="159">
        <f>'[1]5 мес.'!W35+[1]июнь!W35</f>
        <v>706.56263000000001</v>
      </c>
      <c r="X35" s="161"/>
      <c r="Y35" s="162"/>
      <c r="Z35" s="163">
        <f t="shared" si="4"/>
        <v>706.56263000000001</v>
      </c>
      <c r="AA35" s="164"/>
      <c r="AB35" s="149"/>
      <c r="AC35" s="149"/>
      <c r="AD35" s="120">
        <f t="shared" si="22"/>
        <v>11.337369999999964</v>
      </c>
      <c r="AE35" s="120">
        <f t="shared" si="7"/>
        <v>0</v>
      </c>
      <c r="AF35" s="165">
        <f t="shared" si="8"/>
        <v>11.337369999999964</v>
      </c>
      <c r="AG35" s="159"/>
      <c r="AH35" s="159"/>
      <c r="AI35" s="159"/>
      <c r="AJ35" s="159">
        <f>'[1]5 мес.'!AJ35+[1]июнь!AJ35</f>
        <v>557.40000000000009</v>
      </c>
      <c r="AK35" s="159">
        <f>'[1]5 мес.'!AK35+[1]июнь!AK35</f>
        <v>0</v>
      </c>
      <c r="AL35" s="166">
        <f t="shared" si="10"/>
        <v>557.40000000000009</v>
      </c>
      <c r="AM35" s="164"/>
      <c r="AN35" s="167"/>
      <c r="AO35" s="167"/>
      <c r="AP35" s="120">
        <f t="shared" si="23"/>
        <v>149.16262999999992</v>
      </c>
      <c r="AQ35" s="132">
        <f t="shared" si="18"/>
        <v>0</v>
      </c>
      <c r="AR35" s="165">
        <f t="shared" si="13"/>
        <v>149.16262999999992</v>
      </c>
      <c r="AS35" s="168"/>
      <c r="AT35" s="169"/>
      <c r="AU35" s="169"/>
      <c r="AV35" s="170">
        <f t="shared" si="24"/>
        <v>0.78888972659083323</v>
      </c>
      <c r="AW35" s="171"/>
      <c r="AX35" s="172">
        <f t="shared" si="15"/>
        <v>0.78888972659083323</v>
      </c>
    </row>
    <row r="36" spans="1:50" s="195" customFormat="1" ht="25.5" customHeight="1" thickBot="1">
      <c r="A36" s="173" t="s">
        <v>54</v>
      </c>
      <c r="B36" s="174"/>
      <c r="C36" s="175">
        <f t="shared" ref="C36:AK36" si="25">SUM(C10:C35)</f>
        <v>5161</v>
      </c>
      <c r="D36" s="176">
        <f t="shared" si="25"/>
        <v>96884.35</v>
      </c>
      <c r="E36" s="176">
        <f t="shared" si="25"/>
        <v>72939.259999999995</v>
      </c>
      <c r="F36" s="177">
        <f t="shared" si="25"/>
        <v>23945.09</v>
      </c>
      <c r="G36" s="178">
        <f t="shared" si="25"/>
        <v>1815891</v>
      </c>
      <c r="H36" s="179">
        <f t="shared" si="25"/>
        <v>50302.299999999996</v>
      </c>
      <c r="I36" s="179">
        <f t="shared" si="25"/>
        <v>50302.299999999996</v>
      </c>
      <c r="J36" s="178">
        <f t="shared" si="25"/>
        <v>4298</v>
      </c>
      <c r="K36" s="179">
        <f t="shared" si="25"/>
        <v>2722.64</v>
      </c>
      <c r="L36" s="180">
        <f t="shared" si="25"/>
        <v>149909.29000000004</v>
      </c>
      <c r="M36" s="181">
        <f t="shared" si="25"/>
        <v>48442.175000000003</v>
      </c>
      <c r="N36" s="181">
        <f t="shared" si="25"/>
        <v>36469.629999999997</v>
      </c>
      <c r="O36" s="179">
        <f t="shared" si="25"/>
        <v>11972.545</v>
      </c>
      <c r="P36" s="179">
        <f t="shared" si="25"/>
        <v>25151.149999999998</v>
      </c>
      <c r="Q36" s="182">
        <f t="shared" si="25"/>
        <v>2098</v>
      </c>
      <c r="R36" s="179">
        <f t="shared" si="25"/>
        <v>1329.0131968357377</v>
      </c>
      <c r="S36" s="180">
        <f t="shared" si="25"/>
        <v>74922.338196835743</v>
      </c>
      <c r="T36" s="181">
        <f>SUM(T10:T35)</f>
        <v>50051.434559999994</v>
      </c>
      <c r="U36" s="179">
        <f>SUM(U10:U35)</f>
        <v>38482.350560000006</v>
      </c>
      <c r="V36" s="183">
        <f t="shared" si="25"/>
        <v>11569.083999999999</v>
      </c>
      <c r="W36" s="183">
        <f t="shared" si="25"/>
        <v>22451.287040000007</v>
      </c>
      <c r="X36" s="184">
        <f t="shared" si="25"/>
        <v>1581.0082907398703</v>
      </c>
      <c r="Y36" s="183">
        <f t="shared" si="25"/>
        <v>1001.51615</v>
      </c>
      <c r="Z36" s="185">
        <f t="shared" si="25"/>
        <v>73504.237749999986</v>
      </c>
      <c r="AA36" s="186">
        <f t="shared" si="25"/>
        <v>-1609.259559999997</v>
      </c>
      <c r="AB36" s="179">
        <f t="shared" si="25"/>
        <v>-2012.720559999997</v>
      </c>
      <c r="AC36" s="179">
        <f t="shared" si="25"/>
        <v>403.46100000000024</v>
      </c>
      <c r="AD36" s="183">
        <f t="shared" si="25"/>
        <v>2699.8629600000013</v>
      </c>
      <c r="AE36" s="183">
        <f t="shared" si="25"/>
        <v>327.49704683573754</v>
      </c>
      <c r="AF36" s="187">
        <f t="shared" si="8"/>
        <v>1418.1004468357419</v>
      </c>
      <c r="AG36" s="188">
        <f t="shared" si="25"/>
        <v>41838.199999999997</v>
      </c>
      <c r="AH36" s="179">
        <f t="shared" si="25"/>
        <v>33470.399999999994</v>
      </c>
      <c r="AI36" s="179">
        <f t="shared" si="25"/>
        <v>8367.8000000000011</v>
      </c>
      <c r="AJ36" s="183">
        <f t="shared" si="25"/>
        <v>21366.2</v>
      </c>
      <c r="AK36" s="183">
        <f t="shared" si="25"/>
        <v>1042.7</v>
      </c>
      <c r="AL36" s="189">
        <f t="shared" si="10"/>
        <v>64247.099999999991</v>
      </c>
      <c r="AM36" s="186">
        <f>SUM(AM10:AM35)</f>
        <v>8213.2345599999971</v>
      </c>
      <c r="AN36" s="179">
        <f>SUM(AN10:AN35)</f>
        <v>5011.9505599999984</v>
      </c>
      <c r="AO36" s="179">
        <f>SUM(AO10:AO35)</f>
        <v>3201.2839999999997</v>
      </c>
      <c r="AP36" s="183">
        <f>SUM(AP10:AP35)</f>
        <v>1085.0870399999994</v>
      </c>
      <c r="AQ36" s="183">
        <f>SUM(AQ10:AQ35)</f>
        <v>-41.183850000000021</v>
      </c>
      <c r="AR36" s="187">
        <f t="shared" si="13"/>
        <v>9257.1377499999962</v>
      </c>
      <c r="AS36" s="190">
        <f>AG36/T36</f>
        <v>0.83590411279512389</v>
      </c>
      <c r="AT36" s="191"/>
      <c r="AU36" s="191"/>
      <c r="AV36" s="192">
        <f>AJ36/W36</f>
        <v>0.95166927231981058</v>
      </c>
      <c r="AW36" s="193">
        <f>AK36/Y36</f>
        <v>1.0411215036322679</v>
      </c>
      <c r="AX36" s="194">
        <f t="shared" si="15"/>
        <v>0.8740598088849646</v>
      </c>
    </row>
    <row r="37" spans="1:50" s="203" customFormat="1" ht="30" customHeight="1">
      <c r="A37" s="196"/>
      <c r="B37" s="196"/>
      <c r="C37" s="196"/>
      <c r="D37" s="196"/>
      <c r="E37" s="197"/>
      <c r="F37" s="197"/>
      <c r="G37" s="197"/>
      <c r="H37" s="197"/>
      <c r="I37" s="197"/>
      <c r="J37" s="198"/>
      <c r="K37" s="197"/>
      <c r="L37" s="197"/>
      <c r="M37" s="197"/>
      <c r="N37" s="197"/>
      <c r="O37" s="197"/>
      <c r="P37" s="197"/>
      <c r="Q37" s="199"/>
      <c r="R37" s="197"/>
      <c r="S37" s="197"/>
      <c r="T37" s="197"/>
      <c r="U37" s="197"/>
      <c r="V37" s="197"/>
      <c r="W37" s="197"/>
      <c r="X37" s="197"/>
      <c r="Y37" s="198"/>
      <c r="Z37" s="197"/>
      <c r="AA37" s="200"/>
      <c r="AB37" s="200"/>
      <c r="AC37" s="200"/>
      <c r="AD37" s="200"/>
      <c r="AE37" s="200"/>
      <c r="AF37" s="200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201"/>
      <c r="AT37" s="201"/>
      <c r="AU37" s="201"/>
      <c r="AV37" s="201"/>
      <c r="AW37" s="202"/>
      <c r="AX37" s="201"/>
    </row>
    <row r="38" spans="1:50" s="203" customFormat="1" ht="40.5" customHeight="1">
      <c r="A38" s="196"/>
      <c r="B38" s="196"/>
      <c r="C38" s="196"/>
      <c r="D38" s="196"/>
      <c r="E38" s="197"/>
      <c r="F38" s="197"/>
      <c r="G38" s="197"/>
      <c r="H38" s="197"/>
      <c r="I38" s="197"/>
      <c r="J38" s="199"/>
      <c r="K38" s="197"/>
      <c r="L38" s="197"/>
      <c r="M38" s="197"/>
      <c r="N38" s="197"/>
      <c r="O38" s="197"/>
      <c r="P38" s="197"/>
      <c r="Q38" s="199"/>
      <c r="R38" s="197"/>
      <c r="S38" s="197"/>
      <c r="T38" s="197"/>
      <c r="U38" s="197"/>
      <c r="V38" s="197"/>
      <c r="W38" s="197"/>
      <c r="X38" s="197"/>
      <c r="Y38" s="198">
        <f>Y36-Y37</f>
        <v>1001.51615</v>
      </c>
      <c r="Z38" s="197"/>
      <c r="AA38" s="200"/>
      <c r="AB38" s="200"/>
      <c r="AC38" s="200"/>
      <c r="AD38" s="200"/>
      <c r="AE38" s="200"/>
      <c r="AF38" s="200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201"/>
      <c r="AT38" s="201"/>
      <c r="AU38" s="201"/>
      <c r="AV38" s="201"/>
      <c r="AW38" s="202"/>
      <c r="AX38" s="201"/>
    </row>
    <row r="39" spans="1:50" s="204" customFormat="1">
      <c r="B39" s="205"/>
      <c r="C39" s="205"/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7"/>
      <c r="Y39" s="206"/>
      <c r="Z39" s="208"/>
      <c r="AA39" s="209"/>
      <c r="AB39" s="209"/>
      <c r="AC39" s="209"/>
      <c r="AD39" s="209"/>
      <c r="AE39" s="209"/>
      <c r="AF39" s="210"/>
      <c r="AG39" s="209"/>
      <c r="AH39" s="209"/>
      <c r="AI39" s="209"/>
      <c r="AJ39" s="211"/>
      <c r="AK39" s="212"/>
      <c r="AL39" s="213"/>
      <c r="AM39" s="212"/>
      <c r="AN39" s="212"/>
      <c r="AO39" s="212"/>
      <c r="AP39" s="212"/>
      <c r="AQ39" s="212"/>
      <c r="AR39" s="213"/>
      <c r="AS39" s="209"/>
      <c r="AT39" s="209"/>
      <c r="AU39" s="209"/>
      <c r="AV39" s="214"/>
      <c r="AW39" s="214"/>
      <c r="AX39" s="210"/>
    </row>
    <row r="40" spans="1:50" s="204" customFormat="1" ht="15.75">
      <c r="A40" s="215"/>
      <c r="B40" s="205"/>
      <c r="C40" s="205"/>
      <c r="D40" s="205"/>
      <c r="E40" s="216"/>
      <c r="F40" s="216"/>
      <c r="G40" s="216"/>
      <c r="H40" s="216"/>
      <c r="I40" s="216"/>
      <c r="J40" s="217"/>
      <c r="K40" s="216"/>
      <c r="L40" s="216"/>
      <c r="M40" s="216"/>
      <c r="N40" s="216"/>
      <c r="O40" s="216"/>
      <c r="P40" s="216"/>
      <c r="Q40" s="217"/>
      <c r="R40" s="216"/>
      <c r="S40" s="216"/>
      <c r="T40" s="216"/>
      <c r="U40" s="216"/>
      <c r="V40" s="216"/>
      <c r="W40" s="216"/>
      <c r="X40" s="216"/>
      <c r="Y40" s="216"/>
      <c r="Z40" s="218"/>
      <c r="AA40" s="209"/>
      <c r="AB40" s="209"/>
      <c r="AC40" s="209"/>
      <c r="AD40" s="209"/>
      <c r="AE40" s="209"/>
      <c r="AF40" s="210"/>
      <c r="AG40" s="212"/>
      <c r="AH40" s="212"/>
      <c r="AI40" s="212"/>
      <c r="AJ40" s="212"/>
      <c r="AK40" s="212"/>
      <c r="AL40" s="210"/>
      <c r="AM40" s="209"/>
      <c r="AN40" s="209"/>
      <c r="AO40" s="209"/>
      <c r="AP40" s="209"/>
      <c r="AQ40" s="209"/>
      <c r="AR40" s="210"/>
      <c r="AS40" s="209"/>
      <c r="AT40" s="209"/>
      <c r="AU40" s="209"/>
      <c r="AV40" s="214"/>
      <c r="AW40" s="214"/>
      <c r="AX40" s="210"/>
    </row>
    <row r="41" spans="1:50" s="219" customFormat="1">
      <c r="B41" s="205"/>
      <c r="C41" s="205"/>
      <c r="D41" s="205"/>
      <c r="E41" s="216"/>
      <c r="F41" s="216"/>
      <c r="G41" s="216"/>
      <c r="H41" s="216"/>
      <c r="I41" s="216"/>
      <c r="J41" s="217"/>
      <c r="K41" s="216"/>
      <c r="L41" s="216"/>
      <c r="M41" s="216"/>
      <c r="N41" s="216"/>
      <c r="O41" s="216"/>
      <c r="P41" s="216"/>
      <c r="Q41" s="217"/>
      <c r="R41" s="216"/>
      <c r="S41" s="216"/>
      <c r="T41" s="216"/>
      <c r="U41" s="216"/>
      <c r="V41" s="216"/>
      <c r="W41" s="216"/>
      <c r="X41" s="216"/>
      <c r="Y41" s="216"/>
      <c r="Z41" s="218"/>
      <c r="AA41" s="220"/>
      <c r="AB41" s="220"/>
      <c r="AC41" s="220"/>
      <c r="AD41" s="220"/>
      <c r="AE41" s="220"/>
      <c r="AF41" s="210"/>
      <c r="AG41" s="220"/>
      <c r="AH41" s="220"/>
      <c r="AI41" s="220"/>
      <c r="AJ41" s="221"/>
      <c r="AK41" s="221"/>
      <c r="AL41" s="222"/>
      <c r="AM41" s="220"/>
      <c r="AN41" s="220"/>
      <c r="AO41" s="220"/>
      <c r="AP41" s="220"/>
      <c r="AQ41" s="220"/>
      <c r="AR41" s="210"/>
      <c r="AS41" s="220"/>
      <c r="AT41" s="220"/>
      <c r="AU41" s="220"/>
      <c r="AV41" s="223"/>
      <c r="AW41" s="223"/>
      <c r="AX41" s="210"/>
    </row>
    <row r="42" spans="1:50" s="219" customFormat="1">
      <c r="B42" s="205"/>
      <c r="C42" s="205"/>
      <c r="D42" s="205"/>
      <c r="E42" s="216"/>
      <c r="F42" s="216"/>
      <c r="G42" s="216"/>
      <c r="H42" s="216"/>
      <c r="I42" s="216"/>
      <c r="J42" s="217"/>
      <c r="K42" s="216"/>
      <c r="L42" s="216"/>
      <c r="M42" s="216"/>
      <c r="N42" s="216"/>
      <c r="O42" s="216"/>
      <c r="P42" s="216"/>
      <c r="Q42" s="217"/>
      <c r="R42" s="216"/>
      <c r="S42" s="216"/>
      <c r="T42" s="216"/>
      <c r="U42" s="216"/>
      <c r="V42" s="216"/>
      <c r="W42" s="216"/>
      <c r="X42" s="216"/>
      <c r="Y42" s="216"/>
      <c r="Z42" s="218"/>
      <c r="AA42" s="220"/>
      <c r="AB42" s="220"/>
      <c r="AC42" s="220"/>
      <c r="AD42" s="220"/>
      <c r="AE42" s="220"/>
      <c r="AF42" s="210"/>
      <c r="AG42" s="220"/>
      <c r="AH42" s="220"/>
      <c r="AI42" s="220"/>
      <c r="AJ42" s="220"/>
      <c r="AK42" s="220"/>
      <c r="AL42" s="210"/>
      <c r="AM42" s="220"/>
      <c r="AN42" s="220"/>
      <c r="AO42" s="220"/>
      <c r="AP42" s="220"/>
      <c r="AQ42" s="220"/>
      <c r="AR42" s="210"/>
      <c r="AS42" s="220"/>
      <c r="AT42" s="220"/>
      <c r="AU42" s="220"/>
      <c r="AV42" s="223"/>
      <c r="AW42" s="223"/>
      <c r="AX42" s="210"/>
    </row>
    <row r="43" spans="1:50" s="219" customFormat="1">
      <c r="B43" s="205"/>
      <c r="C43" s="205"/>
      <c r="D43" s="205"/>
      <c r="E43" s="216"/>
      <c r="F43" s="216"/>
      <c r="G43" s="216"/>
      <c r="H43" s="216"/>
      <c r="I43" s="216"/>
      <c r="J43" s="217"/>
      <c r="K43" s="216"/>
      <c r="L43" s="216"/>
      <c r="M43" s="216"/>
      <c r="N43" s="216"/>
      <c r="O43" s="216"/>
      <c r="P43" s="216"/>
      <c r="Q43" s="217"/>
      <c r="R43" s="216"/>
      <c r="S43" s="216"/>
      <c r="T43" s="216"/>
      <c r="U43" s="218"/>
      <c r="V43" s="216"/>
      <c r="W43" s="216"/>
      <c r="X43" s="216"/>
      <c r="Y43" s="216"/>
      <c r="Z43" s="218"/>
      <c r="AA43" s="220"/>
      <c r="AB43" s="220"/>
      <c r="AC43" s="220"/>
      <c r="AD43" s="220"/>
      <c r="AE43" s="220"/>
      <c r="AF43" s="210"/>
      <c r="AG43" s="220"/>
      <c r="AH43" s="220"/>
      <c r="AI43" s="220"/>
      <c r="AJ43" s="220"/>
      <c r="AK43" s="220"/>
      <c r="AL43" s="210"/>
      <c r="AM43" s="220"/>
      <c r="AN43" s="220"/>
      <c r="AO43" s="220"/>
      <c r="AP43" s="220"/>
      <c r="AQ43" s="220"/>
      <c r="AR43" s="210"/>
      <c r="AS43" s="220"/>
      <c r="AT43" s="220"/>
      <c r="AU43" s="220"/>
      <c r="AV43" s="223"/>
      <c r="AW43" s="223"/>
      <c r="AX43" s="210"/>
    </row>
    <row r="44" spans="1:50" s="219" customFormat="1">
      <c r="B44" s="205"/>
      <c r="C44" s="205"/>
      <c r="D44" s="205"/>
      <c r="E44" s="216"/>
      <c r="F44" s="216"/>
      <c r="G44" s="216"/>
      <c r="H44" s="216"/>
      <c r="I44" s="216"/>
      <c r="J44" s="217"/>
      <c r="K44" s="216"/>
      <c r="L44" s="216"/>
      <c r="M44" s="216"/>
      <c r="N44" s="216"/>
      <c r="O44" s="216"/>
      <c r="P44" s="216"/>
      <c r="Q44" s="217"/>
      <c r="R44" s="216"/>
      <c r="S44" s="216"/>
      <c r="T44" s="216"/>
      <c r="U44" s="224"/>
      <c r="V44" s="224"/>
      <c r="W44" s="216"/>
      <c r="X44" s="216"/>
      <c r="Y44" s="216"/>
      <c r="Z44" s="225"/>
      <c r="AA44" s="220"/>
      <c r="AB44" s="220"/>
      <c r="AC44" s="220"/>
      <c r="AD44" s="220"/>
      <c r="AE44" s="220"/>
      <c r="AF44" s="210"/>
      <c r="AG44" s="220"/>
      <c r="AH44" s="220"/>
      <c r="AI44" s="220"/>
      <c r="AJ44" s="220"/>
      <c r="AK44" s="220"/>
      <c r="AL44" s="210"/>
      <c r="AM44" s="220"/>
      <c r="AN44" s="220"/>
      <c r="AO44" s="220"/>
      <c r="AP44" s="220"/>
      <c r="AQ44" s="220"/>
      <c r="AR44" s="210"/>
      <c r="AS44" s="220"/>
      <c r="AT44" s="220"/>
      <c r="AU44" s="220"/>
      <c r="AV44" s="223"/>
      <c r="AW44" s="223"/>
      <c r="AX44" s="210"/>
    </row>
    <row r="45" spans="1:50" s="219" customFormat="1">
      <c r="B45" s="205"/>
      <c r="C45" s="205"/>
      <c r="D45" s="205"/>
      <c r="E45" s="216"/>
      <c r="F45" s="216"/>
      <c r="G45" s="216"/>
      <c r="H45" s="216"/>
      <c r="I45" s="216"/>
      <c r="J45" s="217"/>
      <c r="K45" s="216"/>
      <c r="L45" s="216"/>
      <c r="M45" s="216"/>
      <c r="N45" s="216"/>
      <c r="O45" s="216"/>
      <c r="P45" s="216"/>
      <c r="Q45" s="217"/>
      <c r="R45" s="216"/>
      <c r="S45" s="216"/>
      <c r="T45" s="216"/>
      <c r="U45" s="216"/>
      <c r="V45" s="216"/>
      <c r="W45" s="216"/>
      <c r="X45" s="216"/>
      <c r="Y45" s="216"/>
      <c r="Z45" s="225"/>
      <c r="AA45" s="220"/>
      <c r="AB45" s="220"/>
      <c r="AC45" s="220"/>
      <c r="AD45" s="220"/>
      <c r="AE45" s="220"/>
      <c r="AF45" s="210"/>
      <c r="AG45" s="220"/>
      <c r="AH45" s="220"/>
      <c r="AI45" s="220"/>
      <c r="AJ45" s="220"/>
      <c r="AK45" s="220"/>
      <c r="AL45" s="210"/>
      <c r="AM45" s="220"/>
      <c r="AN45" s="220"/>
      <c r="AO45" s="220"/>
      <c r="AP45" s="220"/>
      <c r="AQ45" s="220"/>
      <c r="AR45" s="210"/>
      <c r="AS45" s="220"/>
      <c r="AT45" s="220"/>
      <c r="AU45" s="220"/>
      <c r="AV45" s="223"/>
      <c r="AW45" s="223"/>
      <c r="AX45" s="210"/>
    </row>
    <row r="46" spans="1:50" s="219" customFormat="1">
      <c r="B46" s="205"/>
      <c r="C46" s="205"/>
      <c r="D46" s="205"/>
      <c r="E46" s="216"/>
      <c r="F46" s="216"/>
      <c r="G46" s="216"/>
      <c r="H46" s="216"/>
      <c r="I46" s="216"/>
      <c r="J46" s="217"/>
      <c r="K46" s="216"/>
      <c r="L46" s="216"/>
      <c r="M46" s="216"/>
      <c r="N46" s="216"/>
      <c r="O46" s="216"/>
      <c r="P46" s="216"/>
      <c r="Q46" s="217"/>
      <c r="R46" s="216"/>
      <c r="S46" s="216"/>
      <c r="T46" s="216"/>
      <c r="U46" s="216"/>
      <c r="V46" s="216"/>
      <c r="W46" s="216"/>
      <c r="X46" s="216"/>
      <c r="Y46" s="216"/>
      <c r="Z46" s="218"/>
      <c r="AA46" s="220"/>
      <c r="AB46" s="220"/>
      <c r="AC46" s="220"/>
      <c r="AD46" s="220"/>
      <c r="AE46" s="220"/>
      <c r="AF46" s="210"/>
      <c r="AG46" s="220"/>
      <c r="AH46" s="220"/>
      <c r="AI46" s="220"/>
      <c r="AJ46" s="220"/>
      <c r="AK46" s="220"/>
      <c r="AL46" s="210"/>
      <c r="AM46" s="220"/>
      <c r="AN46" s="220"/>
      <c r="AO46" s="220"/>
      <c r="AP46" s="220"/>
      <c r="AQ46" s="220"/>
      <c r="AR46" s="210"/>
      <c r="AS46" s="220"/>
      <c r="AT46" s="220"/>
      <c r="AU46" s="220"/>
      <c r="AV46" s="223"/>
      <c r="AW46" s="223"/>
      <c r="AX46" s="210"/>
    </row>
    <row r="47" spans="1:50" s="219" customFormat="1">
      <c r="B47" s="205"/>
      <c r="C47" s="205"/>
      <c r="D47" s="205"/>
      <c r="E47" s="216"/>
      <c r="F47" s="216"/>
      <c r="G47" s="216"/>
      <c r="H47" s="216"/>
      <c r="I47" s="216"/>
      <c r="J47" s="217"/>
      <c r="K47" s="216"/>
      <c r="L47" s="216"/>
      <c r="M47" s="216"/>
      <c r="N47" s="216"/>
      <c r="O47" s="216"/>
      <c r="P47" s="216"/>
      <c r="Q47" s="217"/>
      <c r="R47" s="216"/>
      <c r="S47" s="216"/>
      <c r="T47" s="216"/>
      <c r="U47" s="216"/>
      <c r="V47" s="216"/>
      <c r="W47" s="216"/>
      <c r="X47" s="216"/>
      <c r="Y47" s="216"/>
      <c r="Z47" s="218"/>
      <c r="AA47" s="220"/>
      <c r="AB47" s="220"/>
      <c r="AC47" s="220"/>
      <c r="AD47" s="220"/>
      <c r="AE47" s="220"/>
      <c r="AF47" s="210"/>
      <c r="AG47" s="220"/>
      <c r="AH47" s="220"/>
      <c r="AI47" s="220"/>
      <c r="AJ47" s="220"/>
      <c r="AK47" s="220"/>
      <c r="AL47" s="210"/>
      <c r="AM47" s="220"/>
      <c r="AN47" s="220"/>
      <c r="AO47" s="220"/>
      <c r="AP47" s="220"/>
      <c r="AQ47" s="220"/>
      <c r="AR47" s="210"/>
      <c r="AS47" s="220"/>
      <c r="AT47" s="220"/>
      <c r="AU47" s="220"/>
      <c r="AV47" s="223"/>
      <c r="AW47" s="223"/>
      <c r="AX47" s="210"/>
    </row>
    <row r="48" spans="1:50" s="219" customFormat="1">
      <c r="B48" s="205"/>
      <c r="C48" s="205"/>
      <c r="D48" s="205"/>
      <c r="E48" s="216"/>
      <c r="F48" s="216"/>
      <c r="G48" s="216"/>
      <c r="H48" s="216"/>
      <c r="I48" s="216"/>
      <c r="J48" s="217"/>
      <c r="K48" s="216"/>
      <c r="L48" s="216"/>
      <c r="M48" s="216"/>
      <c r="N48" s="216"/>
      <c r="O48" s="216"/>
      <c r="P48" s="216"/>
      <c r="Q48" s="217"/>
      <c r="R48" s="216"/>
      <c r="S48" s="216"/>
      <c r="T48" s="216"/>
      <c r="U48" s="216"/>
      <c r="V48" s="216"/>
      <c r="W48" s="216"/>
      <c r="X48" s="216"/>
      <c r="Y48" s="216"/>
      <c r="Z48" s="218"/>
      <c r="AA48" s="220"/>
      <c r="AB48" s="220"/>
      <c r="AC48" s="220"/>
      <c r="AD48" s="220"/>
      <c r="AE48" s="220"/>
      <c r="AF48" s="210"/>
      <c r="AG48" s="220"/>
      <c r="AH48" s="220"/>
      <c r="AI48" s="220"/>
      <c r="AJ48" s="220"/>
      <c r="AK48" s="220"/>
      <c r="AL48" s="210"/>
      <c r="AM48" s="220"/>
      <c r="AN48" s="220"/>
      <c r="AO48" s="220"/>
      <c r="AP48" s="220"/>
      <c r="AQ48" s="220"/>
      <c r="AR48" s="210"/>
      <c r="AS48" s="220"/>
      <c r="AT48" s="220"/>
      <c r="AU48" s="220"/>
      <c r="AV48" s="223"/>
      <c r="AW48" s="223"/>
      <c r="AX48" s="210"/>
    </row>
    <row r="49" spans="2:50" s="219" customFormat="1">
      <c r="B49" s="205"/>
      <c r="C49" s="205"/>
      <c r="D49" s="205"/>
      <c r="E49" s="216"/>
      <c r="F49" s="216"/>
      <c r="G49" s="216"/>
      <c r="H49" s="216"/>
      <c r="I49" s="216"/>
      <c r="J49" s="217"/>
      <c r="K49" s="216"/>
      <c r="L49" s="216"/>
      <c r="M49" s="216"/>
      <c r="N49" s="216"/>
      <c r="O49" s="216"/>
      <c r="P49" s="216"/>
      <c r="Q49" s="217"/>
      <c r="R49" s="216"/>
      <c r="S49" s="216"/>
      <c r="T49" s="216"/>
      <c r="U49" s="216"/>
      <c r="V49" s="216"/>
      <c r="W49" s="216"/>
      <c r="X49" s="216"/>
      <c r="Y49" s="216"/>
      <c r="Z49" s="218"/>
      <c r="AA49" s="220"/>
      <c r="AB49" s="220"/>
      <c r="AC49" s="220"/>
      <c r="AD49" s="220"/>
      <c r="AE49" s="220"/>
      <c r="AF49" s="210"/>
      <c r="AG49" s="220"/>
      <c r="AH49" s="220"/>
      <c r="AI49" s="220"/>
      <c r="AJ49" s="220"/>
      <c r="AK49" s="220"/>
      <c r="AL49" s="210"/>
      <c r="AM49" s="220"/>
      <c r="AN49" s="220"/>
      <c r="AO49" s="220"/>
      <c r="AP49" s="220"/>
      <c r="AQ49" s="220"/>
      <c r="AR49" s="210"/>
      <c r="AS49" s="220"/>
      <c r="AT49" s="220"/>
      <c r="AU49" s="220"/>
      <c r="AV49" s="223"/>
      <c r="AW49" s="223"/>
      <c r="AX49" s="210"/>
    </row>
    <row r="50" spans="2:50" s="219" customFormat="1">
      <c r="B50" s="205"/>
      <c r="C50" s="205"/>
      <c r="D50" s="205"/>
      <c r="E50" s="216"/>
      <c r="F50" s="216"/>
      <c r="G50" s="216"/>
      <c r="H50" s="216"/>
      <c r="I50" s="216"/>
      <c r="J50" s="217"/>
      <c r="K50" s="216"/>
      <c r="L50" s="216"/>
      <c r="M50" s="216"/>
      <c r="N50" s="216"/>
      <c r="O50" s="216"/>
      <c r="P50" s="216"/>
      <c r="Q50" s="217"/>
      <c r="R50" s="216"/>
      <c r="S50" s="216"/>
      <c r="T50" s="216"/>
      <c r="U50" s="216"/>
      <c r="V50" s="216"/>
      <c r="W50" s="216"/>
      <c r="X50" s="218"/>
      <c r="Y50" s="216"/>
      <c r="Z50" s="218"/>
      <c r="AA50" s="220"/>
      <c r="AB50" s="220"/>
      <c r="AC50" s="220"/>
      <c r="AD50" s="220"/>
      <c r="AE50" s="220"/>
      <c r="AF50" s="210"/>
      <c r="AG50" s="220"/>
      <c r="AH50" s="220"/>
      <c r="AI50" s="220"/>
      <c r="AJ50" s="220"/>
      <c r="AK50" s="220"/>
      <c r="AL50" s="210"/>
      <c r="AM50" s="220"/>
      <c r="AN50" s="220"/>
      <c r="AO50" s="220"/>
      <c r="AP50" s="220"/>
      <c r="AQ50" s="220"/>
      <c r="AR50" s="210"/>
      <c r="AS50" s="220"/>
      <c r="AT50" s="220"/>
      <c r="AU50" s="220"/>
      <c r="AV50" s="223"/>
      <c r="AW50" s="223"/>
      <c r="AX50" s="210"/>
    </row>
    <row r="51" spans="2:50" s="219" customFormat="1">
      <c r="B51" s="205"/>
      <c r="C51" s="205"/>
      <c r="D51" s="205"/>
      <c r="E51" s="216"/>
      <c r="F51" s="216"/>
      <c r="G51" s="216"/>
      <c r="H51" s="216"/>
      <c r="I51" s="216"/>
      <c r="J51" s="217"/>
      <c r="K51" s="216"/>
      <c r="L51" s="216"/>
      <c r="M51" s="216"/>
      <c r="N51" s="216"/>
      <c r="O51" s="216"/>
      <c r="P51" s="216"/>
      <c r="Q51" s="217"/>
      <c r="R51" s="216"/>
      <c r="S51" s="216"/>
      <c r="T51" s="216"/>
      <c r="U51" s="216"/>
      <c r="V51" s="216"/>
      <c r="W51" s="216"/>
      <c r="X51" s="216"/>
      <c r="Y51" s="216"/>
      <c r="Z51" s="218"/>
      <c r="AA51" s="220"/>
      <c r="AB51" s="220"/>
      <c r="AC51" s="220"/>
      <c r="AD51" s="220"/>
      <c r="AE51" s="220"/>
      <c r="AF51" s="210"/>
      <c r="AG51" s="220"/>
      <c r="AH51" s="220"/>
      <c r="AI51" s="220"/>
      <c r="AJ51" s="220"/>
      <c r="AK51" s="220"/>
      <c r="AL51" s="210"/>
      <c r="AM51" s="220"/>
      <c r="AN51" s="220"/>
      <c r="AO51" s="220"/>
      <c r="AP51" s="220"/>
      <c r="AQ51" s="220"/>
      <c r="AR51" s="210"/>
      <c r="AS51" s="220"/>
      <c r="AT51" s="220"/>
      <c r="AU51" s="220"/>
      <c r="AV51" s="223"/>
      <c r="AW51" s="223"/>
      <c r="AX51" s="210"/>
    </row>
    <row r="52" spans="2:50" s="219" customFormat="1">
      <c r="B52" s="205"/>
      <c r="C52" s="205"/>
      <c r="D52" s="205"/>
      <c r="E52" s="216"/>
      <c r="F52" s="216"/>
      <c r="G52" s="216"/>
      <c r="H52" s="216"/>
      <c r="I52" s="216"/>
      <c r="J52" s="217"/>
      <c r="K52" s="216"/>
      <c r="L52" s="216"/>
      <c r="M52" s="216"/>
      <c r="N52" s="216"/>
      <c r="O52" s="216"/>
      <c r="P52" s="216"/>
      <c r="Q52" s="217"/>
      <c r="R52" s="216"/>
      <c r="S52" s="216"/>
      <c r="T52" s="216"/>
      <c r="U52" s="216"/>
      <c r="V52" s="216"/>
      <c r="W52" s="216"/>
      <c r="X52" s="216"/>
      <c r="Y52" s="216"/>
      <c r="Z52" s="218"/>
      <c r="AA52" s="220"/>
      <c r="AB52" s="220"/>
      <c r="AC52" s="220"/>
      <c r="AD52" s="220"/>
      <c r="AE52" s="220"/>
      <c r="AF52" s="210"/>
      <c r="AG52" s="220"/>
      <c r="AH52" s="220"/>
      <c r="AI52" s="220"/>
      <c r="AJ52" s="220"/>
      <c r="AK52" s="220"/>
      <c r="AL52" s="210"/>
      <c r="AM52" s="220"/>
      <c r="AN52" s="220"/>
      <c r="AO52" s="220"/>
      <c r="AP52" s="220"/>
      <c r="AQ52" s="220"/>
      <c r="AR52" s="210"/>
      <c r="AS52" s="220"/>
      <c r="AT52" s="220"/>
      <c r="AU52" s="220"/>
      <c r="AV52" s="223"/>
      <c r="AW52" s="223"/>
      <c r="AX52" s="210"/>
    </row>
    <row r="53" spans="2:50" s="219" customFormat="1">
      <c r="B53" s="205"/>
      <c r="C53" s="205"/>
      <c r="D53" s="205"/>
      <c r="E53" s="216"/>
      <c r="F53" s="216"/>
      <c r="G53" s="216"/>
      <c r="H53" s="216"/>
      <c r="I53" s="216"/>
      <c r="J53" s="217"/>
      <c r="K53" s="216"/>
      <c r="L53" s="216"/>
      <c r="M53" s="216"/>
      <c r="N53" s="216"/>
      <c r="O53" s="216"/>
      <c r="P53" s="216"/>
      <c r="Q53" s="217"/>
      <c r="R53" s="216"/>
      <c r="S53" s="216"/>
      <c r="T53" s="216"/>
      <c r="U53" s="216"/>
      <c r="V53" s="216"/>
      <c r="W53" s="216"/>
      <c r="X53" s="226"/>
      <c r="Y53" s="216"/>
      <c r="Z53" s="218"/>
      <c r="AA53" s="220"/>
      <c r="AB53" s="220"/>
      <c r="AC53" s="220"/>
      <c r="AD53" s="220"/>
      <c r="AE53" s="220"/>
      <c r="AF53" s="210"/>
      <c r="AG53" s="220"/>
      <c r="AH53" s="220"/>
      <c r="AI53" s="220"/>
      <c r="AJ53" s="220"/>
      <c r="AK53" s="220"/>
      <c r="AL53" s="210"/>
      <c r="AM53" s="220"/>
      <c r="AN53" s="220"/>
      <c r="AO53" s="220"/>
      <c r="AP53" s="220"/>
      <c r="AQ53" s="220"/>
      <c r="AR53" s="210"/>
      <c r="AS53" s="220"/>
      <c r="AT53" s="220"/>
      <c r="AU53" s="220"/>
      <c r="AV53" s="223"/>
      <c r="AW53" s="223"/>
      <c r="AX53" s="210"/>
    </row>
    <row r="54" spans="2:50" s="219" customFormat="1">
      <c r="B54" s="205"/>
      <c r="C54" s="205"/>
      <c r="D54" s="205"/>
      <c r="E54" s="216"/>
      <c r="F54" s="216"/>
      <c r="G54" s="216"/>
      <c r="H54" s="216"/>
      <c r="I54" s="216"/>
      <c r="J54" s="217"/>
      <c r="K54" s="216"/>
      <c r="L54" s="216"/>
      <c r="M54" s="216"/>
      <c r="N54" s="216"/>
      <c r="O54" s="216"/>
      <c r="P54" s="216"/>
      <c r="Q54" s="217"/>
      <c r="R54" s="216"/>
      <c r="S54" s="216"/>
      <c r="T54" s="216"/>
      <c r="U54" s="216"/>
      <c r="V54" s="216"/>
      <c r="W54" s="216"/>
      <c r="X54" s="216"/>
      <c r="Y54" s="216"/>
      <c r="Z54" s="218"/>
      <c r="AA54" s="220"/>
      <c r="AB54" s="220"/>
      <c r="AC54" s="220"/>
      <c r="AD54" s="220"/>
      <c r="AE54" s="220"/>
      <c r="AF54" s="210"/>
      <c r="AG54" s="220"/>
      <c r="AH54" s="220"/>
      <c r="AI54" s="220"/>
      <c r="AJ54" s="220"/>
      <c r="AK54" s="220"/>
      <c r="AL54" s="210"/>
      <c r="AM54" s="220"/>
      <c r="AN54" s="220"/>
      <c r="AO54" s="220"/>
      <c r="AP54" s="220"/>
      <c r="AQ54" s="220"/>
      <c r="AR54" s="210"/>
      <c r="AS54" s="220"/>
      <c r="AT54" s="220"/>
      <c r="AU54" s="220"/>
      <c r="AV54" s="223"/>
      <c r="AW54" s="223"/>
      <c r="AX54" s="210"/>
    </row>
    <row r="55" spans="2:50" s="219" customFormat="1">
      <c r="B55" s="205"/>
      <c r="C55" s="205"/>
      <c r="D55" s="205"/>
      <c r="E55" s="216"/>
      <c r="F55" s="216"/>
      <c r="G55" s="216"/>
      <c r="H55" s="216"/>
      <c r="I55" s="216"/>
      <c r="J55" s="217"/>
      <c r="K55" s="216"/>
      <c r="L55" s="216"/>
      <c r="M55" s="216"/>
      <c r="N55" s="216"/>
      <c r="O55" s="216"/>
      <c r="P55" s="216"/>
      <c r="Q55" s="217"/>
      <c r="R55" s="216"/>
      <c r="S55" s="216"/>
      <c r="T55" s="216"/>
      <c r="U55" s="216"/>
      <c r="V55" s="216"/>
      <c r="W55" s="216"/>
      <c r="X55" s="216"/>
      <c r="Y55" s="216"/>
      <c r="Z55" s="218"/>
      <c r="AA55" s="220"/>
      <c r="AB55" s="220"/>
      <c r="AC55" s="220"/>
      <c r="AD55" s="220"/>
      <c r="AE55" s="220"/>
      <c r="AF55" s="210"/>
      <c r="AG55" s="220"/>
      <c r="AH55" s="220"/>
      <c r="AI55" s="220"/>
      <c r="AJ55" s="220"/>
      <c r="AK55" s="220"/>
      <c r="AL55" s="210"/>
      <c r="AM55" s="220"/>
      <c r="AN55" s="220"/>
      <c r="AO55" s="220"/>
      <c r="AP55" s="220"/>
      <c r="AQ55" s="220"/>
      <c r="AR55" s="210"/>
      <c r="AS55" s="220"/>
      <c r="AT55" s="220"/>
      <c r="AU55" s="220"/>
      <c r="AV55" s="223"/>
      <c r="AW55" s="223"/>
      <c r="AX55" s="210"/>
    </row>
    <row r="56" spans="2:50" s="219" customFormat="1">
      <c r="B56" s="205"/>
      <c r="C56" s="205"/>
      <c r="D56" s="205"/>
      <c r="E56" s="216"/>
      <c r="F56" s="216"/>
      <c r="G56" s="216"/>
      <c r="H56" s="216"/>
      <c r="I56" s="216"/>
      <c r="J56" s="217"/>
      <c r="K56" s="216"/>
      <c r="L56" s="216"/>
      <c r="M56" s="216"/>
      <c r="N56" s="216"/>
      <c r="O56" s="216"/>
      <c r="P56" s="216"/>
      <c r="Q56" s="217"/>
      <c r="R56" s="216"/>
      <c r="S56" s="216"/>
      <c r="T56" s="216"/>
      <c r="U56" s="216"/>
      <c r="V56" s="216"/>
      <c r="W56" s="216"/>
      <c r="X56" s="216"/>
      <c r="Y56" s="216"/>
      <c r="Z56" s="218"/>
      <c r="AA56" s="220"/>
      <c r="AB56" s="220"/>
      <c r="AC56" s="220"/>
      <c r="AD56" s="220"/>
      <c r="AE56" s="220"/>
      <c r="AF56" s="210"/>
      <c r="AG56" s="220"/>
      <c r="AH56" s="220"/>
      <c r="AI56" s="220"/>
      <c r="AJ56" s="220"/>
      <c r="AK56" s="220"/>
      <c r="AL56" s="210"/>
      <c r="AM56" s="220"/>
      <c r="AN56" s="220"/>
      <c r="AO56" s="220"/>
      <c r="AP56" s="220"/>
      <c r="AQ56" s="220"/>
      <c r="AR56" s="210"/>
      <c r="AS56" s="220"/>
      <c r="AT56" s="220"/>
      <c r="AU56" s="220"/>
      <c r="AV56" s="223"/>
      <c r="AW56" s="223"/>
      <c r="AX56" s="210"/>
    </row>
    <row r="57" spans="2:50" s="219" customFormat="1">
      <c r="B57" s="205"/>
      <c r="C57" s="205"/>
      <c r="D57" s="205"/>
      <c r="E57" s="216"/>
      <c r="F57" s="216"/>
      <c r="G57" s="216"/>
      <c r="H57" s="216"/>
      <c r="I57" s="216"/>
      <c r="J57" s="217"/>
      <c r="K57" s="216"/>
      <c r="L57" s="216"/>
      <c r="M57" s="216"/>
      <c r="N57" s="216"/>
      <c r="O57" s="216"/>
      <c r="P57" s="216"/>
      <c r="Q57" s="217"/>
      <c r="R57" s="216"/>
      <c r="S57" s="216"/>
      <c r="T57" s="216"/>
      <c r="U57" s="216"/>
      <c r="V57" s="216"/>
      <c r="W57" s="216"/>
      <c r="X57" s="216"/>
      <c r="Y57" s="216"/>
      <c r="Z57" s="218"/>
      <c r="AA57" s="220"/>
      <c r="AB57" s="220"/>
      <c r="AC57" s="220"/>
      <c r="AD57" s="220"/>
      <c r="AE57" s="220"/>
      <c r="AF57" s="210"/>
      <c r="AG57" s="220"/>
      <c r="AH57" s="220"/>
      <c r="AI57" s="220"/>
      <c r="AJ57" s="220"/>
      <c r="AK57" s="220"/>
      <c r="AL57" s="210"/>
      <c r="AM57" s="220"/>
      <c r="AN57" s="220"/>
      <c r="AO57" s="220"/>
      <c r="AP57" s="220"/>
      <c r="AQ57" s="220"/>
      <c r="AR57" s="210"/>
      <c r="AS57" s="220"/>
      <c r="AT57" s="220"/>
      <c r="AU57" s="220"/>
      <c r="AV57" s="223"/>
      <c r="AW57" s="223"/>
      <c r="AX57" s="210"/>
    </row>
    <row r="58" spans="2:50" s="219" customFormat="1">
      <c r="B58" s="205"/>
      <c r="C58" s="205"/>
      <c r="D58" s="205"/>
      <c r="E58" s="216"/>
      <c r="F58" s="216"/>
      <c r="G58" s="216"/>
      <c r="H58" s="216"/>
      <c r="I58" s="216"/>
      <c r="J58" s="217"/>
      <c r="K58" s="216"/>
      <c r="L58" s="216"/>
      <c r="M58" s="216"/>
      <c r="N58" s="216"/>
      <c r="O58" s="216"/>
      <c r="P58" s="216"/>
      <c r="Q58" s="217"/>
      <c r="R58" s="216"/>
      <c r="S58" s="216"/>
      <c r="T58" s="216"/>
      <c r="U58" s="216"/>
      <c r="V58" s="216"/>
      <c r="W58" s="216"/>
      <c r="X58" s="216"/>
      <c r="Y58" s="216"/>
      <c r="Z58" s="218"/>
      <c r="AA58" s="220"/>
      <c r="AB58" s="220"/>
      <c r="AC58" s="220"/>
      <c r="AD58" s="220"/>
      <c r="AE58" s="220"/>
      <c r="AF58" s="210"/>
      <c r="AG58" s="220"/>
      <c r="AH58" s="220"/>
      <c r="AI58" s="220"/>
      <c r="AJ58" s="220"/>
      <c r="AK58" s="220"/>
      <c r="AL58" s="210"/>
      <c r="AM58" s="220"/>
      <c r="AN58" s="220"/>
      <c r="AO58" s="220"/>
      <c r="AP58" s="220"/>
      <c r="AQ58" s="220"/>
      <c r="AR58" s="210"/>
      <c r="AS58" s="220"/>
      <c r="AT58" s="220"/>
      <c r="AU58" s="220"/>
      <c r="AV58" s="223"/>
      <c r="AW58" s="223"/>
      <c r="AX58" s="210"/>
    </row>
    <row r="59" spans="2:50" s="219" customFormat="1">
      <c r="B59" s="205"/>
      <c r="C59" s="205"/>
      <c r="D59" s="205"/>
      <c r="E59" s="216"/>
      <c r="F59" s="216"/>
      <c r="G59" s="216"/>
      <c r="H59" s="216"/>
      <c r="I59" s="216"/>
      <c r="J59" s="217"/>
      <c r="K59" s="216"/>
      <c r="L59" s="216"/>
      <c r="M59" s="216"/>
      <c r="N59" s="216"/>
      <c r="O59" s="216"/>
      <c r="P59" s="216"/>
      <c r="Q59" s="217"/>
      <c r="R59" s="216"/>
      <c r="S59" s="216"/>
      <c r="T59" s="216"/>
      <c r="U59" s="216"/>
      <c r="V59" s="216"/>
      <c r="W59" s="216"/>
      <c r="X59" s="216"/>
      <c r="Y59" s="216"/>
      <c r="Z59" s="218"/>
      <c r="AA59" s="220"/>
      <c r="AB59" s="220"/>
      <c r="AC59" s="220"/>
      <c r="AD59" s="220"/>
      <c r="AE59" s="220"/>
      <c r="AF59" s="210"/>
      <c r="AG59" s="220"/>
      <c r="AH59" s="220"/>
      <c r="AI59" s="220"/>
      <c r="AJ59" s="220"/>
      <c r="AK59" s="220"/>
      <c r="AL59" s="210"/>
      <c r="AM59" s="220"/>
      <c r="AN59" s="220"/>
      <c r="AO59" s="220"/>
      <c r="AP59" s="220"/>
      <c r="AQ59" s="220"/>
      <c r="AR59" s="210"/>
      <c r="AS59" s="220"/>
      <c r="AT59" s="220"/>
      <c r="AU59" s="220"/>
      <c r="AV59" s="223"/>
      <c r="AW59" s="223"/>
      <c r="AX59" s="210"/>
    </row>
  </sheetData>
  <mergeCells count="71">
    <mergeCell ref="A36:B36"/>
    <mergeCell ref="U44:V44"/>
    <mergeCell ref="Z44:Z45"/>
    <mergeCell ref="D7:D8"/>
    <mergeCell ref="E7:F7"/>
    <mergeCell ref="M7:M8"/>
    <mergeCell ref="N7:O7"/>
    <mergeCell ref="T7:T8"/>
    <mergeCell ref="U7:V7"/>
    <mergeCell ref="AQ6:AQ8"/>
    <mergeCell ref="AR6:AR8"/>
    <mergeCell ref="AS6:AU6"/>
    <mergeCell ref="AV6:AV8"/>
    <mergeCell ref="AW6:AW8"/>
    <mergeCell ref="AX6:AX8"/>
    <mergeCell ref="AS7:AS8"/>
    <mergeCell ref="AT7:AU7"/>
    <mergeCell ref="AG6:AI6"/>
    <mergeCell ref="AJ6:AJ8"/>
    <mergeCell ref="AK6:AK8"/>
    <mergeCell ref="AL6:AL8"/>
    <mergeCell ref="AM6:AO6"/>
    <mergeCell ref="AP6:AP8"/>
    <mergeCell ref="AG7:AG8"/>
    <mergeCell ref="AH7:AI7"/>
    <mergeCell ref="AM7:AM8"/>
    <mergeCell ref="AN7:AO7"/>
    <mergeCell ref="X6:X8"/>
    <mergeCell ref="Y6:Y7"/>
    <mergeCell ref="AA6:AC6"/>
    <mergeCell ref="AD6:AD8"/>
    <mergeCell ref="AE6:AE8"/>
    <mergeCell ref="AF6:AF8"/>
    <mergeCell ref="AA7:AA8"/>
    <mergeCell ref="AB7:AC7"/>
    <mergeCell ref="M6:O6"/>
    <mergeCell ref="P6:P8"/>
    <mergeCell ref="Q6:Q8"/>
    <mergeCell ref="R6:R7"/>
    <mergeCell ref="T6:V6"/>
    <mergeCell ref="W6:W8"/>
    <mergeCell ref="T5:V5"/>
    <mergeCell ref="X5:Y5"/>
    <mergeCell ref="Z5:Z8"/>
    <mergeCell ref="C6:C8"/>
    <mergeCell ref="D6:F6"/>
    <mergeCell ref="G6:G8"/>
    <mergeCell ref="H6:H8"/>
    <mergeCell ref="I6:I7"/>
    <mergeCell ref="J6:J8"/>
    <mergeCell ref="K6:K7"/>
    <mergeCell ref="AA3:AF5"/>
    <mergeCell ref="AG3:AL5"/>
    <mergeCell ref="AM3:AR5"/>
    <mergeCell ref="AS3:AX5"/>
    <mergeCell ref="E4:L4"/>
    <mergeCell ref="N4:S4"/>
    <mergeCell ref="T4:Z4"/>
    <mergeCell ref="C5:F5"/>
    <mergeCell ref="G5:I5"/>
    <mergeCell ref="J5:K5"/>
    <mergeCell ref="A1:L1"/>
    <mergeCell ref="A3:A8"/>
    <mergeCell ref="B3:B8"/>
    <mergeCell ref="C3:L3"/>
    <mergeCell ref="M3:S3"/>
    <mergeCell ref="T3:Z3"/>
    <mergeCell ref="L5:L8"/>
    <mergeCell ref="M5:O5"/>
    <mergeCell ref="Q5:R5"/>
    <mergeCell ref="S5:S8"/>
  </mergeCells>
  <printOptions horizontalCentered="1"/>
  <pageMargins left="0.59055118110236227" right="0.19685039370078741" top="0.19685039370078741" bottom="0.19685039370078741" header="0" footer="0"/>
  <pageSetup paperSize="9" scale="66" fitToWidth="3" orientation="landscape" cellComments="asDisplayed" r:id="rId1"/>
  <headerFooter alignWithMargins="0"/>
  <colBreaks count="2" manualBreakCount="2">
    <brk id="12" max="35" man="1"/>
    <brk id="2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1-е полуг.</vt:lpstr>
      <vt:lpstr>'1-е полуг.'!Область_печати</vt:lpstr>
    </vt:vector>
  </TitlesOfParts>
  <Company>АРФОМС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Suleta</dc:creator>
  <cp:lastModifiedBy>Suleta</cp:lastModifiedBy>
  <dcterms:created xsi:type="dcterms:W3CDTF">2012-08-28T08:44:33Z</dcterms:created>
  <dcterms:modified xsi:type="dcterms:W3CDTF">2012-08-28T08:48:46Z</dcterms:modified>
</cp:coreProperties>
</file>